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600" windowHeight="11580" activeTab="0"/>
  </bookViews>
  <sheets>
    <sheet name="Individuellt" sheetId="1" r:id="rId1"/>
    <sheet name="Lagtävling" sheetId="2" r:id="rId2"/>
    <sheet name="Statistik" sheetId="3" r:id="rId3"/>
    <sheet name="Äldre statistik" sheetId="4" r:id="rId4"/>
    <sheet name="Deltävl 1" sheetId="5" r:id="rId5"/>
    <sheet name="Deltävling 2 " sheetId="6" r:id="rId6"/>
    <sheet name="Deltävling 3" sheetId="7" r:id="rId7"/>
    <sheet name="Överum" sheetId="8" r:id="rId8"/>
    <sheet name="Deltävling 4" sheetId="9" r:id="rId9"/>
    <sheet name="Deltävling 5" sheetId="10" r:id="rId10"/>
    <sheet name="Deltävling 6" sheetId="11" r:id="rId11"/>
  </sheets>
  <definedNames/>
  <calcPr fullCalcOnLoad="1"/>
</workbook>
</file>

<file path=xl/sharedStrings.xml><?xml version="1.0" encoding="utf-8"?>
<sst xmlns="http://schemas.openxmlformats.org/spreadsheetml/2006/main" count="4584" uniqueCount="849">
  <si>
    <t>C vapen klass 3</t>
  </si>
  <si>
    <t>Namn</t>
  </si>
  <si>
    <t>Förening</t>
  </si>
  <si>
    <t>Vimmerby</t>
  </si>
  <si>
    <t>/</t>
  </si>
  <si>
    <t>Västervik</t>
  </si>
  <si>
    <t>Överum</t>
  </si>
  <si>
    <t>Fredrik Strömberg</t>
  </si>
  <si>
    <t>Åke Jägerö</t>
  </si>
  <si>
    <t>John-Åke Andersson</t>
  </si>
  <si>
    <t>Hultsfred</t>
  </si>
  <si>
    <t>Krister Lundgren</t>
  </si>
  <si>
    <t>Örjan Gustavsson</t>
  </si>
  <si>
    <t>Ankarsrum</t>
  </si>
  <si>
    <t>Tyrone Åberg</t>
  </si>
  <si>
    <t>C vapen klass 2</t>
  </si>
  <si>
    <t>Anders Lundgren</t>
  </si>
  <si>
    <t>Bengt Andersson</t>
  </si>
  <si>
    <t>Magnus Rosberg</t>
  </si>
  <si>
    <t>Damer klass 3</t>
  </si>
  <si>
    <t>Veteran yngre</t>
  </si>
  <si>
    <t>Arne Johansson</t>
  </si>
  <si>
    <t>Veteran äldre</t>
  </si>
  <si>
    <t>Lasse Wikström</t>
  </si>
  <si>
    <t>Nils-Erik Hollander</t>
  </si>
  <si>
    <t>Totalt</t>
  </si>
  <si>
    <t>B vapen klass 3</t>
  </si>
  <si>
    <t>A vapen klass 3</t>
  </si>
  <si>
    <t>A vapen klass 2</t>
  </si>
  <si>
    <t>Revolver klass 3</t>
  </si>
  <si>
    <t>Revolver klass 2</t>
  </si>
  <si>
    <t>Lagtävling C vapen</t>
  </si>
  <si>
    <t>Deltävling</t>
  </si>
  <si>
    <t>Lagtävling veteraner</t>
  </si>
  <si>
    <t>Mikael Karlsson</t>
  </si>
  <si>
    <t>C vapen klass 1</t>
  </si>
  <si>
    <t>Lagtävlingar</t>
  </si>
  <si>
    <t>Totalt antal start</t>
  </si>
  <si>
    <t>Starter per förening</t>
  </si>
  <si>
    <t>Lagtävling B+A+R</t>
  </si>
  <si>
    <t>Snitt</t>
  </si>
  <si>
    <t>Snitt avrundat</t>
  </si>
  <si>
    <t>Anders Svensson</t>
  </si>
  <si>
    <t>Jonny Karlsson</t>
  </si>
  <si>
    <t>Resultatsamordnare</t>
  </si>
  <si>
    <t>C vapen Junior</t>
  </si>
  <si>
    <t>Maria Åkerö</t>
  </si>
  <si>
    <t>Revolver klass 1</t>
  </si>
  <si>
    <t>Peter Gustavsson</t>
  </si>
  <si>
    <t>Ankarsrums Pf</t>
  </si>
  <si>
    <t>Överums Pk</t>
  </si>
  <si>
    <t>Hultsfreds Psk</t>
  </si>
  <si>
    <t>Annelie Wirskog</t>
  </si>
  <si>
    <t>Damer klass1</t>
  </si>
  <si>
    <t>Bengt Carlson</t>
  </si>
  <si>
    <t xml:space="preserve">Vimmerby </t>
  </si>
  <si>
    <t xml:space="preserve">Överums Pk </t>
  </si>
  <si>
    <t xml:space="preserve">Västerviks Pskf </t>
  </si>
  <si>
    <t>Matti Ranta</t>
  </si>
  <si>
    <t>Per Turhede</t>
  </si>
  <si>
    <t>Anders Edvardsson</t>
  </si>
  <si>
    <t>C-G Lindberg</t>
  </si>
  <si>
    <t>Vimmerby Psk</t>
  </si>
  <si>
    <t>Hans Eklund</t>
  </si>
  <si>
    <t>Västerviks Psf</t>
  </si>
  <si>
    <t xml:space="preserve">Västervik </t>
  </si>
  <si>
    <t>Bengt Carlsson</t>
  </si>
  <si>
    <t>Nils-Gunnar Karlsson</t>
  </si>
  <si>
    <t>Lars Nordh</t>
  </si>
  <si>
    <t>B vapen klass1</t>
  </si>
  <si>
    <t>Mats Wirskog</t>
  </si>
  <si>
    <t>Anders Eriksson</t>
  </si>
  <si>
    <t>Leif Ågren</t>
  </si>
  <si>
    <t>Anders Hornwall</t>
  </si>
  <si>
    <t>Conny Petersson</t>
  </si>
  <si>
    <t>Peter Andersson</t>
  </si>
  <si>
    <t>Niklas Eriksson</t>
  </si>
  <si>
    <t>Douglas Pil</t>
  </si>
  <si>
    <t>Peder Carlsson</t>
  </si>
  <si>
    <t>Mikael Öberg</t>
  </si>
  <si>
    <t>Rolf Burman</t>
  </si>
  <si>
    <t>A vapen klass 1</t>
  </si>
  <si>
    <t>Starter per förening 2008</t>
  </si>
  <si>
    <t>Starter per förening 2007</t>
  </si>
  <si>
    <t>SödraVi</t>
  </si>
  <si>
    <t>Starter per förening 2006</t>
  </si>
  <si>
    <t>Starter per förening 2005</t>
  </si>
  <si>
    <t>Anders Sundlöv</t>
  </si>
  <si>
    <t>Damer klass 2</t>
  </si>
  <si>
    <t>Ing-Marie Åkerö</t>
  </si>
  <si>
    <t>Börje Thuresson</t>
  </si>
  <si>
    <t>Äldre statistik</t>
  </si>
  <si>
    <t>Johan Eriksson</t>
  </si>
  <si>
    <t>Pontus Karlsson</t>
  </si>
  <si>
    <t>Starter per förening 2009</t>
  </si>
  <si>
    <t>Starter per förening 2010</t>
  </si>
  <si>
    <t>Ankarsum</t>
  </si>
  <si>
    <t>Totalt antal</t>
  </si>
  <si>
    <t>Detävling</t>
  </si>
  <si>
    <t>Stefan Storback</t>
  </si>
  <si>
    <t>Mikael Nilsson</t>
  </si>
  <si>
    <t>Christer Ohlsén</t>
  </si>
  <si>
    <t>B vapen klass2</t>
  </si>
  <si>
    <t>Leif Kjellgren</t>
  </si>
  <si>
    <t>Carin Jansson</t>
  </si>
  <si>
    <t>Överums PK</t>
  </si>
  <si>
    <t>C-vapen  Klass 1</t>
  </si>
  <si>
    <t>Plac</t>
  </si>
  <si>
    <t>Resultat</t>
  </si>
  <si>
    <t>Medalj</t>
  </si>
  <si>
    <t>1</t>
  </si>
  <si>
    <t>Ankarsrums PF</t>
  </si>
  <si>
    <t>6</t>
  </si>
  <si>
    <t>5</t>
  </si>
  <si>
    <t>=</t>
  </si>
  <si>
    <t>S</t>
  </si>
  <si>
    <t>2</t>
  </si>
  <si>
    <t>4</t>
  </si>
  <si>
    <t>Vimmerby PSK</t>
  </si>
  <si>
    <t>C-vapen  Klass 2</t>
  </si>
  <si>
    <t>B</t>
  </si>
  <si>
    <t>Västerviks PSF</t>
  </si>
  <si>
    <t>7</t>
  </si>
  <si>
    <t>8</t>
  </si>
  <si>
    <t>9</t>
  </si>
  <si>
    <t>Hultsfreds PSK</t>
  </si>
  <si>
    <t>C-vapen  Klass 3</t>
  </si>
  <si>
    <t>Damer  Klass 1</t>
  </si>
  <si>
    <t>Damer  Klass 3</t>
  </si>
  <si>
    <t>Veteraner yngre</t>
  </si>
  <si>
    <t>Veteraner äldre</t>
  </si>
  <si>
    <t>Nilserik Hollander</t>
  </si>
  <si>
    <t>B-vapen  Klass 2</t>
  </si>
  <si>
    <t>A-vapen  Klass 1</t>
  </si>
  <si>
    <t>Revolver  Klass 1</t>
  </si>
  <si>
    <t>Revolver  Klass 2</t>
  </si>
  <si>
    <t>Revolver  Klass 3</t>
  </si>
  <si>
    <t>Lagtävling : Öppen C</t>
  </si>
  <si>
    <t>Lag</t>
  </si>
  <si>
    <t>Summa</t>
  </si>
  <si>
    <t>Lagmedlemmar</t>
  </si>
  <si>
    <t>47/25</t>
  </si>
  <si>
    <t>46/25</t>
  </si>
  <si>
    <t>46/24</t>
  </si>
  <si>
    <t>45/25</t>
  </si>
  <si>
    <t>47/24</t>
  </si>
  <si>
    <t>42/23</t>
  </si>
  <si>
    <t>Lagtävling : Veteran</t>
  </si>
  <si>
    <t>44/25</t>
  </si>
  <si>
    <t>37/22</t>
  </si>
  <si>
    <t>38/24</t>
  </si>
  <si>
    <t>Lagtävling : Grov</t>
  </si>
  <si>
    <t>Andreas Malmborg</t>
  </si>
  <si>
    <t>Gunnar Käyhkö</t>
  </si>
  <si>
    <t>Johan Engelholm</t>
  </si>
  <si>
    <t>Resultat i A-vapen Klass 2</t>
  </si>
  <si>
    <t>Resultat i A-vapen Klass 3</t>
  </si>
  <si>
    <t>Resultat i B-vapen Klass 2</t>
  </si>
  <si>
    <t>Resultat i C-vapen Klass 1</t>
  </si>
  <si>
    <t>Resultat i C-vapen Klass 2</t>
  </si>
  <si>
    <t>Resultat i C-vapen Klass 3</t>
  </si>
  <si>
    <t>Resultat i Damer Klass 1</t>
  </si>
  <si>
    <t>Resultat i Damer Klass 2</t>
  </si>
  <si>
    <t>Resultat i R-vapen Klass 2</t>
  </si>
  <si>
    <t>Resultat i R-vapen Klass 3</t>
  </si>
  <si>
    <t>Resultat i Veteraner yngre</t>
  </si>
  <si>
    <t>Resultat i Veteraner äldre</t>
  </si>
  <si>
    <t>Resultat i Klass juniorer</t>
  </si>
  <si>
    <t xml:space="preserve">6/2 </t>
  </si>
  <si>
    <t xml:space="preserve">5/3 </t>
  </si>
  <si>
    <t xml:space="preserve">4/4 </t>
  </si>
  <si>
    <t xml:space="preserve">5/2 </t>
  </si>
  <si>
    <t xml:space="preserve">3/2 </t>
  </si>
  <si>
    <t xml:space="preserve">4/3 </t>
  </si>
  <si>
    <t xml:space="preserve">3/1 </t>
  </si>
  <si>
    <t xml:space="preserve">6/6 </t>
  </si>
  <si>
    <t xml:space="preserve">4/2 </t>
  </si>
  <si>
    <t xml:space="preserve">6/3 </t>
  </si>
  <si>
    <t xml:space="preserve">2/1 </t>
  </si>
  <si>
    <t xml:space="preserve">3/3 </t>
  </si>
  <si>
    <t xml:space="preserve">2/2 </t>
  </si>
  <si>
    <t xml:space="preserve">5/5 </t>
  </si>
  <si>
    <t xml:space="preserve">1/1 </t>
  </si>
  <si>
    <t xml:space="preserve">6/4 </t>
  </si>
  <si>
    <t>Resultat i B-vapen Klass 3</t>
  </si>
  <si>
    <t xml:space="preserve">/0 </t>
  </si>
  <si>
    <t xml:space="preserve">5/4 </t>
  </si>
  <si>
    <t xml:space="preserve">0/0 </t>
  </si>
  <si>
    <t>Morgan Eriksson</t>
  </si>
  <si>
    <t>Hultsfreds PK</t>
  </si>
  <si>
    <t>Rebecca Johansson</t>
  </si>
  <si>
    <t>Damer  Klass 2</t>
  </si>
  <si>
    <t>B-vapen  Klass 3</t>
  </si>
  <si>
    <t>A-vapen  Klass 3</t>
  </si>
  <si>
    <t>Rolf Söderlund</t>
  </si>
  <si>
    <t>Roger Gustavsson</t>
  </si>
  <si>
    <t>Lennart Wåtz</t>
  </si>
  <si>
    <t>Kim Lindau</t>
  </si>
  <si>
    <t>Weine Hjalmarsson</t>
  </si>
  <si>
    <t>48/26</t>
  </si>
  <si>
    <t>44/26</t>
  </si>
  <si>
    <t>46/26</t>
  </si>
  <si>
    <t>40/23</t>
  </si>
  <si>
    <t>39/24</t>
  </si>
  <si>
    <t>Christoffer Glinge</t>
  </si>
  <si>
    <t>Tomas Lindsköld</t>
  </si>
  <si>
    <t>Daniel Johansson</t>
  </si>
  <si>
    <t>John Hällmar</t>
  </si>
  <si>
    <t>Eva Wirenfelt</t>
  </si>
  <si>
    <t>Leif Rosengren</t>
  </si>
  <si>
    <t>46/24/15</t>
  </si>
  <si>
    <t>45/23</t>
  </si>
  <si>
    <t>44/24</t>
  </si>
  <si>
    <t>81/46</t>
  </si>
  <si>
    <t>37/21</t>
  </si>
  <si>
    <t>40/22</t>
  </si>
  <si>
    <t xml:space="preserve">Annelie Wirskog </t>
  </si>
  <si>
    <t xml:space="preserve">Ankarsrum </t>
  </si>
  <si>
    <t>Dmitri Tångered</t>
  </si>
  <si>
    <t>Thomas Karlsson</t>
  </si>
  <si>
    <t>Thomas Lindsköld</t>
  </si>
  <si>
    <t>Hans Wallman</t>
  </si>
  <si>
    <t>Örjan Gomer</t>
  </si>
  <si>
    <t>Pontus Carlsson</t>
  </si>
  <si>
    <t>Mats Candestedt</t>
  </si>
  <si>
    <t>47/26</t>
  </si>
  <si>
    <t>45/24</t>
  </si>
  <si>
    <t>39/22</t>
  </si>
  <si>
    <t>38/22</t>
  </si>
  <si>
    <t>41/23</t>
  </si>
  <si>
    <t>40/24</t>
  </si>
  <si>
    <t>Starter per förening 2011</t>
  </si>
  <si>
    <t xml:space="preserve">Ing-Marie Åkerö </t>
  </si>
  <si>
    <t>Olle Jansson</t>
  </si>
  <si>
    <t>Kretsfält Nr 3 2012 03 10 Överum.</t>
  </si>
  <si>
    <t>A</t>
  </si>
  <si>
    <t>Klass1</t>
  </si>
  <si>
    <t>Plats</t>
  </si>
  <si>
    <t>Klubb</t>
  </si>
  <si>
    <t>Tot</t>
  </si>
  <si>
    <t>Poäng</t>
  </si>
  <si>
    <t>Stm</t>
  </si>
  <si>
    <t>Lindau, Kim</t>
  </si>
  <si>
    <t xml:space="preserve">4/2 3/2 5/3 3/2 4/3 6/2 5/1 3/3 </t>
  </si>
  <si>
    <t>33/18</t>
  </si>
  <si>
    <t>Klass3</t>
  </si>
  <si>
    <t>Ranta, Matti</t>
  </si>
  <si>
    <t xml:space="preserve">6/2 6/4 6/4 5/2 5/3 6/2 6/1 5/5 </t>
  </si>
  <si>
    <t>Eriksson, Niklas</t>
  </si>
  <si>
    <t>Ankarsrums PSF</t>
  </si>
  <si>
    <t xml:space="preserve">6/2 5/3 4/3 5/2 1/1 5/2 2/1 4/4 </t>
  </si>
  <si>
    <t>32/18</t>
  </si>
  <si>
    <t>Sundlöv, Anders</t>
  </si>
  <si>
    <t xml:space="preserve">5/2 4/3 3/2 3/2 2/1 4/2 3/1 3/3 </t>
  </si>
  <si>
    <t>27/16</t>
  </si>
  <si>
    <t>VeteranklassÄldre</t>
  </si>
  <si>
    <t>Hollander, Nils-Erik</t>
  </si>
  <si>
    <t xml:space="preserve">5/2 6/4 5/4 5/2 4/3 5/2 5/1 6/6 </t>
  </si>
  <si>
    <t>41/24</t>
  </si>
  <si>
    <t>Rosengren, Leif</t>
  </si>
  <si>
    <t xml:space="preserve">5/2 5/4 2/2 6/2 4/3 6/2 5/1 5/5 </t>
  </si>
  <si>
    <t>38/21</t>
  </si>
  <si>
    <t>Eriksson, Johan</t>
  </si>
  <si>
    <t xml:space="preserve">6/2 6/4 6/4 5/2 6/3 6/2 6/1 5/5 </t>
  </si>
  <si>
    <t>46/23</t>
  </si>
  <si>
    <t>Klass2</t>
  </si>
  <si>
    <t>Åkerö, Ing-Marie</t>
  </si>
  <si>
    <t xml:space="preserve">5/2 4/3 4/4 3/1 3/2 5/2 4/1 4/4 </t>
  </si>
  <si>
    <t>32/19</t>
  </si>
  <si>
    <t>Hornwall, Anders</t>
  </si>
  <si>
    <t xml:space="preserve">6/2 6/4 6/4 6/2 6/3 6/2 6/1 6/6 </t>
  </si>
  <si>
    <t>48/24</t>
  </si>
  <si>
    <t>C</t>
  </si>
  <si>
    <t xml:space="preserve">6/2 6/4 5/3 5/2 5/3 6/2 6/1 6/6 </t>
  </si>
  <si>
    <t>Tångered, Dmitri</t>
  </si>
  <si>
    <t xml:space="preserve">6/2 6/4 6/4 6/2 4/2 6/2 6/1 5/5 </t>
  </si>
  <si>
    <t>45/22</t>
  </si>
  <si>
    <t xml:space="preserve">5/2 6/4 5/3 6/2 4/3 6/2 6/1 6/6 </t>
  </si>
  <si>
    <t>44/23</t>
  </si>
  <si>
    <t>Malmborg, Andreas</t>
  </si>
  <si>
    <t xml:space="preserve">6/2 6/4 5/3 3/2 5/3 6/2 6/1 6/6 </t>
  </si>
  <si>
    <t>43/23</t>
  </si>
  <si>
    <t>Eriksson, Morgan</t>
  </si>
  <si>
    <t xml:space="preserve">4/2 2/2 4/3 6/2 4/2 4/2 5/1 4/4 </t>
  </si>
  <si>
    <t>Wirskog, Mats</t>
  </si>
  <si>
    <t xml:space="preserve">6/2 6/4 6/4 6/2 5/3 6/2 6/1 5/5 </t>
  </si>
  <si>
    <t>Svensson, Johan</t>
  </si>
  <si>
    <t xml:space="preserve">6/2 6/4 6/4 6/2 3/3 6/2 6/1 6/6 </t>
  </si>
  <si>
    <t>Jansson, per</t>
  </si>
  <si>
    <t>Åby Skytteklubb</t>
  </si>
  <si>
    <t xml:space="preserve">6/2 6/4 5/3 4/2 6/3 6/2 6/1 6/6 </t>
  </si>
  <si>
    <t>Carlsson, Pontus</t>
  </si>
  <si>
    <t xml:space="preserve">5/2 6/4 6/4 6/2 4/2 6/2 6/1 6/6 </t>
  </si>
  <si>
    <t>Öberg, Mikael</t>
  </si>
  <si>
    <t xml:space="preserve">6/2 6/4 5/4 6/2 5/3 6/2 4/1 5/5 </t>
  </si>
  <si>
    <t>Andersson, Peter</t>
  </si>
  <si>
    <t xml:space="preserve">6/2 6/4 3/2 6/2 4/3 6/2 6/1 6/6 </t>
  </si>
  <si>
    <t>43/22</t>
  </si>
  <si>
    <t>Van Der Koooy, Hans</t>
  </si>
  <si>
    <t xml:space="preserve">6/2 6/4 5/4 6/2 3/2 6/2 4/1 6/6 </t>
  </si>
  <si>
    <t>Pihl, Douglas</t>
  </si>
  <si>
    <t xml:space="preserve">5/2 4/3 6/4 5/2 5/3 4/2 6/1 6/6 </t>
  </si>
  <si>
    <t>Turhede, Per</t>
  </si>
  <si>
    <t xml:space="preserve">6/2 5/4 5/3 5/2 3/2 6/2 5/1 5/5 </t>
  </si>
  <si>
    <t>40/21</t>
  </si>
  <si>
    <t>Andersson, Bengt</t>
  </si>
  <si>
    <t xml:space="preserve">5/2 6/4 5/3 5/2 1/1 6/2 6/1 5/5 </t>
  </si>
  <si>
    <t>39/20</t>
  </si>
  <si>
    <t>Käyhkö, Gunnar</t>
  </si>
  <si>
    <t>Storback, Stefan</t>
  </si>
  <si>
    <t>Karlsson, Mikael</t>
  </si>
  <si>
    <t xml:space="preserve">6/2 6/4 6/4 6/2 5/3 6/2 6/1 6/6 </t>
  </si>
  <si>
    <t>Svensson, Robert</t>
  </si>
  <si>
    <t xml:space="preserve">6/2 6/4 5/4 6/2 6/3 6/2 6/1 6/6 </t>
  </si>
  <si>
    <t>Engelholm, Johan</t>
  </si>
  <si>
    <t xml:space="preserve">6/2 6/4 6/4 6/2 5/3 5/2 6/1 6/6 </t>
  </si>
  <si>
    <t>Åberg, Tyrone</t>
  </si>
  <si>
    <t xml:space="preserve">6/2 5/4 6/4 5/2 6/3 6/2 5/1 6/6 </t>
  </si>
  <si>
    <t>Svensson, Anders</t>
  </si>
  <si>
    <t xml:space="preserve">6/2 6/4 6/4 5/2 5/3 6/2 5/1 6/6 </t>
  </si>
  <si>
    <t>Pettersson, Conny</t>
  </si>
  <si>
    <t xml:space="preserve">6/2 6/4 6/4 6/2 6/3 5/2 6/1 4/4 </t>
  </si>
  <si>
    <t xml:space="preserve">6/2 5/3 6/4 6/2 6/3 5/2 6/1 5/5 </t>
  </si>
  <si>
    <t>Gustavsson, Örjan</t>
  </si>
  <si>
    <t xml:space="preserve">6/2 4/4 6/4 6/2 4/2 6/2 6/1 5/5 </t>
  </si>
  <si>
    <t>Karlsson, Jonny</t>
  </si>
  <si>
    <t xml:space="preserve">6/2 6/4 6/4 6/2 3/2 5/2 4/1 5/5 </t>
  </si>
  <si>
    <t>41/22</t>
  </si>
  <si>
    <t xml:space="preserve">Junior </t>
  </si>
  <si>
    <t>Jansson, Olle</t>
  </si>
  <si>
    <t xml:space="preserve">4/2 5/3 5/3 4/2 2/1 4/2 6/1 4/4 </t>
  </si>
  <si>
    <t>34/18</t>
  </si>
  <si>
    <t>Damklass2</t>
  </si>
  <si>
    <t>Svensson, Annie</t>
  </si>
  <si>
    <t xml:space="preserve">6/2 5/4 5/4 6/2 3/3 4/2 6/1 6/6 </t>
  </si>
  <si>
    <t>Wirenfelt, Eva</t>
  </si>
  <si>
    <t xml:space="preserve">6/2 5/4 3/3 4/2 2/2 4/2 4/1 5/5 </t>
  </si>
  <si>
    <t>33/21</t>
  </si>
  <si>
    <t xml:space="preserve">4/2 3/3 2/2 3/2 4/3 2/2 2/1 3/3 </t>
  </si>
  <si>
    <t>23/18</t>
  </si>
  <si>
    <t>Damklass3</t>
  </si>
  <si>
    <t>Wirskog, Annelie</t>
  </si>
  <si>
    <t xml:space="preserve">6/2 5/4 6/4 6/2 6/3 6/2 5/1 5/5 </t>
  </si>
  <si>
    <t>VeteranklassYngre</t>
  </si>
  <si>
    <t>Andersson, John-Åke</t>
  </si>
  <si>
    <t xml:space="preserve">6/2 5/4 5/4 5/2 5/3 6/2 6/1 6/6 </t>
  </si>
  <si>
    <t>Edvardsson, Anders</t>
  </si>
  <si>
    <t xml:space="preserve">5/2 5/3 5/3 5/2 3/2 6/2 6/1 5/5 </t>
  </si>
  <si>
    <t>40/20</t>
  </si>
  <si>
    <t>Lundgren, Anders</t>
  </si>
  <si>
    <t xml:space="preserve">6/2 2/2 5/3 5/2 3/2 5/2 3/1 5/5 </t>
  </si>
  <si>
    <t>34/19</t>
  </si>
  <si>
    <t>Westergren, Lennart</t>
  </si>
  <si>
    <t xml:space="preserve">4/2 4/3 3/2 3/1 5/3 6/2 5/1 2/2 </t>
  </si>
  <si>
    <t>32/16</t>
  </si>
  <si>
    <t>Wikström, Lasse</t>
  </si>
  <si>
    <t>Nord, Lars</t>
  </si>
  <si>
    <t>Karlsson, Nils-Gunnar</t>
  </si>
  <si>
    <t xml:space="preserve">6/2 5/3 6/4 6/2 4/3 6/2 5/1 6/6 </t>
  </si>
  <si>
    <t xml:space="preserve">5/2 5/4 5/3 6/2 4/3 5/2 6/1 6/6 </t>
  </si>
  <si>
    <t xml:space="preserve">4/2 5/4 3/3 4/2 4/3 6/2 6/1 5/5 </t>
  </si>
  <si>
    <t>Johansson, Arne</t>
  </si>
  <si>
    <t xml:space="preserve">5/2 5/4 1/1 4/2 4/3 6/2 6/1 6/6 </t>
  </si>
  <si>
    <t>R</t>
  </si>
  <si>
    <t xml:space="preserve">6/2 5/4 4/3 5/2 4/3 5/2 5/1 4/4 </t>
  </si>
  <si>
    <t xml:space="preserve">6/2 4/3 5/4 5/2 6/3 6/2 6/1 5/5 </t>
  </si>
  <si>
    <t xml:space="preserve">6/2 6/4 6/4 6/2 1/1 4/2 6/1 5/5 </t>
  </si>
  <si>
    <t xml:space="preserve">6/2 4/4 5/3 4/2 5/3 5/2 6/1 3/3 </t>
  </si>
  <si>
    <t>38/20</t>
  </si>
  <si>
    <t xml:space="preserve">5/2 4/2 6/4 5/2 3/3 5/2 6/1 3/3 </t>
  </si>
  <si>
    <t>37/19</t>
  </si>
  <si>
    <t xml:space="preserve">3/2 6/4 4/3 4/2 3/3 4/2 5/1 4/4 </t>
  </si>
  <si>
    <t xml:space="preserve">5/2 4/3 4/4 4/2 1/1 3/2 5/1 4/4 </t>
  </si>
  <si>
    <t>30/19</t>
  </si>
  <si>
    <t xml:space="preserve">4/2 0/0 4/3 4/2 4/3 3/2 6/1 5/5 </t>
  </si>
  <si>
    <t>30/18</t>
  </si>
  <si>
    <t xml:space="preserve">2/1 6/4 4/3 5/2 1/1 4/2 4/1 3/3 </t>
  </si>
  <si>
    <t>29/17</t>
  </si>
  <si>
    <t xml:space="preserve">2/2 1/1 1/1 3/1 3/2 5/2 6/1 5/5 </t>
  </si>
  <si>
    <t>26/15</t>
  </si>
  <si>
    <t xml:space="preserve">6/2 6/4 6/4 6/2 6/3 5/2 6/1 6/6 </t>
  </si>
  <si>
    <t xml:space="preserve">6/2 5/3 6/4 6/2 6/3 5/2 6/1 6/6 </t>
  </si>
  <si>
    <t xml:space="preserve">6/2 6/4 6/4 6/2 5/3 6/2 5/1 5/5 </t>
  </si>
  <si>
    <t xml:space="preserve">6/2 6/4 6/4 5/2 4/3 6/2 6/1 5/5 </t>
  </si>
  <si>
    <t xml:space="preserve">6/2 6/4 6/4 4/2 5/3 5/2 6/1 4/4 </t>
  </si>
  <si>
    <t>42/22</t>
  </si>
  <si>
    <t xml:space="preserve">2/1 4/3 3/3 3/2 2/1 3/2 5/1 3/3 </t>
  </si>
  <si>
    <t>25/16</t>
  </si>
  <si>
    <t xml:space="preserve">6/2 6/4 6/4 6/2 4/3 6/2 6/1 5/5 </t>
  </si>
  <si>
    <t xml:space="preserve">6/2 6/4 4/3 6/2 4/3 6/2 6/1 5/5 </t>
  </si>
  <si>
    <t xml:space="preserve">5/2 5/3 4/2 4/2 3/2 3/1 4/1 6/6 </t>
  </si>
  <si>
    <t xml:space="preserve">5/2 4/4 3/3 3/1 2/2 6/2 6/1 3/3 </t>
  </si>
  <si>
    <t>Lag öppen C</t>
  </si>
  <si>
    <t>141/72</t>
  </si>
  <si>
    <t>138/69</t>
  </si>
  <si>
    <t>136/71</t>
  </si>
  <si>
    <t>79/41</t>
  </si>
  <si>
    <t>Lag Veteran C</t>
  </si>
  <si>
    <t>86/46</t>
  </si>
  <si>
    <t>85/44</t>
  </si>
  <si>
    <t>82/44</t>
  </si>
  <si>
    <t>Lag ABR</t>
  </si>
  <si>
    <t>95/48</t>
  </si>
  <si>
    <t>94/47</t>
  </si>
  <si>
    <t>92/47</t>
  </si>
  <si>
    <t>MorganEriksson</t>
  </si>
  <si>
    <t xml:space="preserve">  1 </t>
  </si>
  <si>
    <t xml:space="preserve">John Hällmar         </t>
  </si>
  <si>
    <t xml:space="preserve">Vpsk                      </t>
  </si>
  <si>
    <t xml:space="preserve">6/5 </t>
  </si>
  <si>
    <t xml:space="preserve">41/25 </t>
  </si>
  <si>
    <t xml:space="preserve">  10 </t>
  </si>
  <si>
    <t xml:space="preserve">Brons      </t>
  </si>
  <si>
    <t>Resultatlista från Kretsfältskjutning nr 4 2012</t>
  </si>
  <si>
    <t xml:space="preserve">Conny Petersson      </t>
  </si>
  <si>
    <t xml:space="preserve">44/25 </t>
  </si>
  <si>
    <t xml:space="preserve">   4 </t>
  </si>
  <si>
    <t xml:space="preserve">  2 </t>
  </si>
  <si>
    <t xml:space="preserve">Mikael Nilsson       </t>
  </si>
  <si>
    <t xml:space="preserve">Vpsf                      </t>
  </si>
  <si>
    <t xml:space="preserve">39/22 </t>
  </si>
  <si>
    <t xml:space="preserve">  14 </t>
  </si>
  <si>
    <t xml:space="preserve">           </t>
  </si>
  <si>
    <t xml:space="preserve">  3 </t>
  </si>
  <si>
    <t xml:space="preserve">Niklas Eriksson      </t>
  </si>
  <si>
    <t xml:space="preserve">Apsf                      </t>
  </si>
  <si>
    <t xml:space="preserve">28/18 </t>
  </si>
  <si>
    <t xml:space="preserve">   2 </t>
  </si>
  <si>
    <t xml:space="preserve">  4 </t>
  </si>
  <si>
    <t xml:space="preserve">Anders Sundlöf       </t>
  </si>
  <si>
    <t xml:space="preserve">24/18 </t>
  </si>
  <si>
    <t xml:space="preserve">Anders Hornwall      </t>
  </si>
  <si>
    <t xml:space="preserve">Öpk                       </t>
  </si>
  <si>
    <t xml:space="preserve">45/26 </t>
  </si>
  <si>
    <t xml:space="preserve">  16 </t>
  </si>
  <si>
    <t xml:space="preserve">Carin Jansson        </t>
  </si>
  <si>
    <t xml:space="preserve">42/26 </t>
  </si>
  <si>
    <t xml:space="preserve">   5 </t>
  </si>
  <si>
    <t xml:space="preserve">Ing Marie Åkerö      </t>
  </si>
  <si>
    <t xml:space="preserve">23/17 </t>
  </si>
  <si>
    <t xml:space="preserve">Kim Lindau           </t>
  </si>
  <si>
    <t xml:space="preserve">42/22 </t>
  </si>
  <si>
    <t xml:space="preserve">   8 </t>
  </si>
  <si>
    <t xml:space="preserve">Nicklas Nilsson      </t>
  </si>
  <si>
    <t xml:space="preserve">34/23 </t>
  </si>
  <si>
    <t xml:space="preserve">Dmitri Tångered      </t>
  </si>
  <si>
    <t xml:space="preserve">32/20 </t>
  </si>
  <si>
    <t xml:space="preserve">5/1 </t>
  </si>
  <si>
    <t xml:space="preserve">45/24 </t>
  </si>
  <si>
    <t xml:space="preserve">  17 </t>
  </si>
  <si>
    <t xml:space="preserve">Peter Andersson      </t>
  </si>
  <si>
    <t xml:space="preserve">43/25 </t>
  </si>
  <si>
    <t xml:space="preserve">   9 </t>
  </si>
  <si>
    <t xml:space="preserve">Mats Wirskog         </t>
  </si>
  <si>
    <t xml:space="preserve">36/24 </t>
  </si>
  <si>
    <t xml:space="preserve">   0 </t>
  </si>
  <si>
    <t xml:space="preserve">Mikael Öberg         </t>
  </si>
  <si>
    <t xml:space="preserve">33/20 </t>
  </si>
  <si>
    <t xml:space="preserve">  13 </t>
  </si>
  <si>
    <t xml:space="preserve">  5 </t>
  </si>
  <si>
    <t xml:space="preserve">Bengt Andersson      </t>
  </si>
  <si>
    <t xml:space="preserve">Hpsk                      </t>
  </si>
  <si>
    <t xml:space="preserve">32/19 </t>
  </si>
  <si>
    <t xml:space="preserve">   1 </t>
  </si>
  <si>
    <t xml:space="preserve">  6 </t>
  </si>
  <si>
    <t xml:space="preserve">Leif Ågren           </t>
  </si>
  <si>
    <t xml:space="preserve">11/10 </t>
  </si>
  <si>
    <t>Nicklas Nilsson</t>
  </si>
  <si>
    <t xml:space="preserve">47/26 </t>
  </si>
  <si>
    <t xml:space="preserve">  20 </t>
  </si>
  <si>
    <t xml:space="preserve">Silver     </t>
  </si>
  <si>
    <t xml:space="preserve">Matti Ranta          </t>
  </si>
  <si>
    <t xml:space="preserve">46/26 </t>
  </si>
  <si>
    <t xml:space="preserve">Stefan Storback      </t>
  </si>
  <si>
    <t xml:space="preserve">Jonny Carlsson       </t>
  </si>
  <si>
    <t xml:space="preserve">45/25 </t>
  </si>
  <si>
    <t xml:space="preserve">  12 </t>
  </si>
  <si>
    <t xml:space="preserve">Robert Svensson      </t>
  </si>
  <si>
    <t xml:space="preserve">43/26 </t>
  </si>
  <si>
    <t xml:space="preserve">Tyrone Åberg         </t>
  </si>
  <si>
    <t xml:space="preserve">  11 </t>
  </si>
  <si>
    <t xml:space="preserve">  7 </t>
  </si>
  <si>
    <t xml:space="preserve">Johan Engelholm      </t>
  </si>
  <si>
    <t xml:space="preserve">43/24 </t>
  </si>
  <si>
    <t xml:space="preserve">  8 </t>
  </si>
  <si>
    <t xml:space="preserve">Åke Jägerö           </t>
  </si>
  <si>
    <t xml:space="preserve">  9 </t>
  </si>
  <si>
    <t xml:space="preserve">42/24 </t>
  </si>
  <si>
    <t xml:space="preserve"> 10 </t>
  </si>
  <si>
    <t xml:space="preserve"> 11 </t>
  </si>
  <si>
    <t xml:space="preserve">41/23 </t>
  </si>
  <si>
    <t xml:space="preserve">  12</t>
  </si>
  <si>
    <t xml:space="preserve">39/21 </t>
  </si>
  <si>
    <t xml:space="preserve"> 13</t>
  </si>
  <si>
    <t xml:space="preserve">Krister Lundgren     </t>
  </si>
  <si>
    <t>4/4</t>
  </si>
  <si>
    <t>5/5</t>
  </si>
  <si>
    <t>6/3</t>
  </si>
  <si>
    <t>3/3</t>
  </si>
  <si>
    <t>2/3</t>
  </si>
  <si>
    <t>5/4</t>
  </si>
  <si>
    <t>37/23</t>
  </si>
  <si>
    <t xml:space="preserve">   6</t>
  </si>
  <si>
    <t xml:space="preserve">Sandra Lindblad      </t>
  </si>
  <si>
    <t xml:space="preserve">   3 </t>
  </si>
  <si>
    <t xml:space="preserve">Ewa Wirenfelt        </t>
  </si>
  <si>
    <t xml:space="preserve">28/20 </t>
  </si>
  <si>
    <t xml:space="preserve">   7 </t>
  </si>
  <si>
    <t xml:space="preserve"> 23            </t>
  </si>
  <si>
    <t>35/22</t>
  </si>
  <si>
    <t>17/13</t>
  </si>
  <si>
    <t xml:space="preserve">C-G Lindberg         </t>
  </si>
  <si>
    <t xml:space="preserve">48/26 </t>
  </si>
  <si>
    <t xml:space="preserve">John Åke Andersson   </t>
  </si>
  <si>
    <t xml:space="preserve">Hans Eklund          </t>
  </si>
  <si>
    <t xml:space="preserve">Börje Thuresson      </t>
  </si>
  <si>
    <t xml:space="preserve">37/24 </t>
  </si>
  <si>
    <t xml:space="preserve">   6 </t>
  </si>
  <si>
    <t xml:space="preserve">Anders Edwardsson    </t>
  </si>
  <si>
    <t xml:space="preserve">Lasse Wikström       </t>
  </si>
  <si>
    <t xml:space="preserve">Rolf Burman          </t>
  </si>
  <si>
    <t xml:space="preserve">42/25 </t>
  </si>
  <si>
    <t xml:space="preserve">Nils-Erik Hollander  </t>
  </si>
  <si>
    <t xml:space="preserve">Leif Rosengren       </t>
  </si>
  <si>
    <t xml:space="preserve">37/23 </t>
  </si>
  <si>
    <t xml:space="preserve">Nils-Gunnar Karlsson </t>
  </si>
  <si>
    <t xml:space="preserve">37/21 </t>
  </si>
  <si>
    <t xml:space="preserve">Bengt Carlsson       </t>
  </si>
  <si>
    <t xml:space="preserve">31/20 </t>
  </si>
  <si>
    <t xml:space="preserve">Arne Johansson       </t>
  </si>
  <si>
    <t xml:space="preserve">Weine Hjalmarsson    </t>
  </si>
  <si>
    <t xml:space="preserve">18/12 </t>
  </si>
  <si>
    <t xml:space="preserve">Lars Ottosson        </t>
  </si>
  <si>
    <t xml:space="preserve">14/10 </t>
  </si>
  <si>
    <t xml:space="preserve">Olle Jansson         </t>
  </si>
  <si>
    <t xml:space="preserve">22/16 </t>
  </si>
  <si>
    <t xml:space="preserve">Ing-Marie Åkerö      </t>
  </si>
  <si>
    <t xml:space="preserve"> Carin Jansson        </t>
  </si>
  <si>
    <t>Resultat i R-vapen Klass 1</t>
  </si>
  <si>
    <t xml:space="preserve">36/22 </t>
  </si>
  <si>
    <t xml:space="preserve">33/22 </t>
  </si>
  <si>
    <t>Vpsf</t>
  </si>
  <si>
    <t xml:space="preserve">Stefan Gustafsson    </t>
  </si>
  <si>
    <t xml:space="preserve">38/24 </t>
  </si>
  <si>
    <t xml:space="preserve">36/23 </t>
  </si>
  <si>
    <t xml:space="preserve">36/20 </t>
  </si>
  <si>
    <t xml:space="preserve">K-E Nilsson          </t>
  </si>
  <si>
    <t xml:space="preserve">29/19 </t>
  </si>
  <si>
    <t xml:space="preserve">19/14 </t>
  </si>
  <si>
    <t>Resultat i A-vapen Veteran Äldre</t>
  </si>
  <si>
    <t xml:space="preserve">Lars-Inge Eklund     </t>
  </si>
  <si>
    <t xml:space="preserve">33/21 </t>
  </si>
  <si>
    <t>Resultat i R-vapen Veteran Äldre</t>
  </si>
  <si>
    <t xml:space="preserve">40/24 </t>
  </si>
  <si>
    <t xml:space="preserve">29/20 </t>
  </si>
  <si>
    <t>Kretsfältskjutning nr 5 2012.</t>
  </si>
  <si>
    <t>Vapengrupp C</t>
  </si>
  <si>
    <t>Plac.</t>
  </si>
  <si>
    <t>Klass</t>
  </si>
  <si>
    <t>Träff</t>
  </si>
  <si>
    <t>Figur.</t>
  </si>
  <si>
    <t>Std.M</t>
  </si>
  <si>
    <t>Västerviks Pskf</t>
  </si>
  <si>
    <t>Vimmerby psk</t>
  </si>
  <si>
    <t>Ankarsrums Psf</t>
  </si>
  <si>
    <t xml:space="preserve">Johan Almqvist </t>
  </si>
  <si>
    <t>Douglas Pihl</t>
  </si>
  <si>
    <t>Conny Peterson</t>
  </si>
  <si>
    <t>Peder Karlsson</t>
  </si>
  <si>
    <t>D1</t>
  </si>
  <si>
    <t>D2</t>
  </si>
  <si>
    <t>PSKF Magnus Stenbock</t>
  </si>
  <si>
    <t>D3</t>
  </si>
  <si>
    <t>Annlie Wirskog</t>
  </si>
  <si>
    <t>VY</t>
  </si>
  <si>
    <t>VÄ</t>
  </si>
  <si>
    <t>Vapengrupp A</t>
  </si>
  <si>
    <t>A1</t>
  </si>
  <si>
    <t>A2</t>
  </si>
  <si>
    <t>A3</t>
  </si>
  <si>
    <t>VÄ A</t>
  </si>
  <si>
    <t>Leif Rosengreen</t>
  </si>
  <si>
    <t>Vapengrupp B</t>
  </si>
  <si>
    <t>B2</t>
  </si>
  <si>
    <t>B3</t>
  </si>
  <si>
    <t>Vapengrupp R</t>
  </si>
  <si>
    <t>R1</t>
  </si>
  <si>
    <t>R2</t>
  </si>
  <si>
    <t>R3</t>
  </si>
  <si>
    <t>VÄ R</t>
  </si>
  <si>
    <t>Lag C</t>
  </si>
  <si>
    <t>John-Hällmar</t>
  </si>
  <si>
    <t>Ankarsrums Pskf</t>
  </si>
  <si>
    <t>Johan Almqvist</t>
  </si>
  <si>
    <t>Lag Grov.</t>
  </si>
  <si>
    <t>Lag Vet. C</t>
  </si>
  <si>
    <t>Lasse Nordh</t>
  </si>
  <si>
    <t>LAG DAM</t>
  </si>
  <si>
    <t>Hultsfred 2012-03-24</t>
  </si>
  <si>
    <t xml:space="preserve">A + R   Klass Veteraner äldre </t>
  </si>
  <si>
    <t>Resultat C vapen</t>
  </si>
  <si>
    <t xml:space="preserve">  1 Öpk                       </t>
  </si>
  <si>
    <t>136/75</t>
  </si>
  <si>
    <t>47</t>
  </si>
  <si>
    <t>46</t>
  </si>
  <si>
    <t>43</t>
  </si>
  <si>
    <t>136</t>
  </si>
  <si>
    <t xml:space="preserve">  2 Vpsk                      </t>
  </si>
  <si>
    <t>133/74</t>
  </si>
  <si>
    <t>45</t>
  </si>
  <si>
    <t>42</t>
  </si>
  <si>
    <t>133</t>
  </si>
  <si>
    <t xml:space="preserve">  3 Apsf                      </t>
  </si>
  <si>
    <t xml:space="preserve"> 131/75 </t>
  </si>
  <si>
    <t xml:space="preserve">  4 Vpsf                      </t>
  </si>
  <si>
    <t xml:space="preserve">117/67 </t>
  </si>
  <si>
    <t>Resultat Grov</t>
  </si>
  <si>
    <t xml:space="preserve">  1 Vpsk               </t>
  </si>
  <si>
    <t>88/50</t>
  </si>
  <si>
    <t xml:space="preserve">  2 Öpk                       </t>
  </si>
  <si>
    <t>87/52</t>
  </si>
  <si>
    <t xml:space="preserve">  3 Hpsk                      </t>
  </si>
  <si>
    <t xml:space="preserve"> 81/48 </t>
  </si>
  <si>
    <t xml:space="preserve">  4  Vpsf                      </t>
  </si>
  <si>
    <t xml:space="preserve">  78/44</t>
  </si>
  <si>
    <t>5 Apsf</t>
  </si>
  <si>
    <t>73/43</t>
  </si>
  <si>
    <t>Niclas Eriksson</t>
  </si>
  <si>
    <t>Apsf</t>
  </si>
  <si>
    <t>28/18</t>
  </si>
  <si>
    <t>Resultat Veteran C</t>
  </si>
  <si>
    <t xml:space="preserve">  1 Vpsk                      </t>
  </si>
  <si>
    <t>91/52</t>
  </si>
  <si>
    <t xml:space="preserve">  2 Hpsk                      </t>
  </si>
  <si>
    <t xml:space="preserve">  83/49 </t>
  </si>
  <si>
    <t xml:space="preserve">  3 Vpsf                      </t>
  </si>
  <si>
    <t xml:space="preserve">  79/49</t>
  </si>
  <si>
    <t xml:space="preserve">  4 Öpk                       </t>
  </si>
  <si>
    <t xml:space="preserve">  70/46</t>
  </si>
  <si>
    <t>65/38</t>
  </si>
  <si>
    <t>Kretsfält nr 6</t>
  </si>
  <si>
    <t>Västervik 2012-03-31</t>
  </si>
  <si>
    <t>Std. Medaljer</t>
  </si>
  <si>
    <t>44/23/18</t>
  </si>
  <si>
    <t>42/24/15</t>
  </si>
  <si>
    <t>40/25/12</t>
  </si>
  <si>
    <t>Niclas Nilsson</t>
  </si>
  <si>
    <t>38/21/14</t>
  </si>
  <si>
    <t>27/13/6</t>
  </si>
  <si>
    <t>47/26/13</t>
  </si>
  <si>
    <t>Silver</t>
  </si>
  <si>
    <t>46/25/18</t>
  </si>
  <si>
    <t>Brons</t>
  </si>
  <si>
    <t>43/23/22</t>
  </si>
  <si>
    <t>42/26/5</t>
  </si>
  <si>
    <t>42/23/10</t>
  </si>
  <si>
    <t>39/23/14</t>
  </si>
  <si>
    <t>38/22/13</t>
  </si>
  <si>
    <t>38/20/22</t>
  </si>
  <si>
    <t>Per Thurhede</t>
  </si>
  <si>
    <t>36/15/9</t>
  </si>
  <si>
    <t>48/26/28</t>
  </si>
  <si>
    <t>48/26/27</t>
  </si>
  <si>
    <t>48/26/18</t>
  </si>
  <si>
    <t>47/25/25</t>
  </si>
  <si>
    <t>47/25/23</t>
  </si>
  <si>
    <t>47/25/21</t>
  </si>
  <si>
    <t>Tyronne Åberg</t>
  </si>
  <si>
    <t>46/26/23</t>
  </si>
  <si>
    <t>46/26/22</t>
  </si>
  <si>
    <t>46/25/12</t>
  </si>
  <si>
    <t>46/24/19</t>
  </si>
  <si>
    <t>44/26/16</t>
  </si>
  <si>
    <t>44/24/18</t>
  </si>
  <si>
    <t>43/23/15</t>
  </si>
  <si>
    <t>43/22/12</t>
  </si>
  <si>
    <t>40/22/21</t>
  </si>
  <si>
    <t>38/22/11</t>
  </si>
  <si>
    <t>39/21/14</t>
  </si>
  <si>
    <t>38/22/16</t>
  </si>
  <si>
    <t>26/19/6</t>
  </si>
  <si>
    <t>39/22/19</t>
  </si>
  <si>
    <t>47/25/20</t>
  </si>
  <si>
    <t>47/25/19</t>
  </si>
  <si>
    <t>46/25/20</t>
  </si>
  <si>
    <t>43/22/20</t>
  </si>
  <si>
    <t>31/19/17</t>
  </si>
  <si>
    <t>44/25/11</t>
  </si>
  <si>
    <t>41/24/16</t>
  </si>
  <si>
    <t>40/22/18</t>
  </si>
  <si>
    <t>40/19/12</t>
  </si>
  <si>
    <t>39/20/16</t>
  </si>
  <si>
    <t>38/23/7</t>
  </si>
  <si>
    <t>37/20/12</t>
  </si>
  <si>
    <t>Klass juniorer</t>
  </si>
  <si>
    <t>Klara Eriksson</t>
  </si>
  <si>
    <t>30/19/18</t>
  </si>
  <si>
    <t>32/19/12</t>
  </si>
  <si>
    <t>47/26/18</t>
  </si>
  <si>
    <t>43/23/18</t>
  </si>
  <si>
    <t>42/23/27</t>
  </si>
  <si>
    <t>46/24/22</t>
  </si>
  <si>
    <t>Kim Landau</t>
  </si>
  <si>
    <t>38/20/17</t>
  </si>
  <si>
    <t>41/22/11</t>
  </si>
  <si>
    <t>38/23/14</t>
  </si>
  <si>
    <t>35/22/10</t>
  </si>
  <si>
    <t>33/19/9</t>
  </si>
  <si>
    <t>28/20/15</t>
  </si>
  <si>
    <t>25/15/7</t>
  </si>
  <si>
    <t>45/24/21</t>
  </si>
  <si>
    <t>45/23/20</t>
  </si>
  <si>
    <t>44/24/20</t>
  </si>
  <si>
    <t>43/22/23</t>
  </si>
  <si>
    <t>39/21/15</t>
  </si>
  <si>
    <t>25/16/4</t>
  </si>
  <si>
    <t>R+A  Klass Äldre vet</t>
  </si>
  <si>
    <t>45/23/22</t>
  </si>
  <si>
    <t>43/24/22</t>
  </si>
  <si>
    <t>42/25/19</t>
  </si>
  <si>
    <t>39/20/24</t>
  </si>
  <si>
    <t>34/20/13</t>
  </si>
  <si>
    <t>34/18/10</t>
  </si>
  <si>
    <t>33/19/15</t>
  </si>
  <si>
    <t>142/ 77</t>
  </si>
  <si>
    <t>142/ 76</t>
  </si>
  <si>
    <t>140/ 76</t>
  </si>
  <si>
    <t>137/ 74</t>
  </si>
  <si>
    <t>94/ 50</t>
  </si>
  <si>
    <t>90/ 50</t>
  </si>
  <si>
    <t>84/ 46</t>
  </si>
  <si>
    <t>79/ 47</t>
  </si>
  <si>
    <t>38/23</t>
  </si>
  <si>
    <t>71/ 41</t>
  </si>
  <si>
    <t>31/19</t>
  </si>
  <si>
    <t>Lagtävling : Dam</t>
  </si>
  <si>
    <t>78/ 43</t>
  </si>
  <si>
    <t>39/21</t>
  </si>
  <si>
    <t>64/ 41</t>
  </si>
  <si>
    <t>26/19</t>
  </si>
  <si>
    <t>92/ 50</t>
  </si>
  <si>
    <t>92/ 48</t>
  </si>
  <si>
    <t>89/ 47</t>
  </si>
  <si>
    <t>67/ 41</t>
  </si>
  <si>
    <t xml:space="preserve">Per Turhede </t>
  </si>
  <si>
    <t>86/44</t>
  </si>
  <si>
    <t xml:space="preserve"> 76/42</t>
  </si>
  <si>
    <t>33/19</t>
  </si>
  <si>
    <t>79/ 44</t>
  </si>
  <si>
    <t>Hultsfreds Pistolskytteklubb</t>
  </si>
  <si>
    <t>RESULTATLISTA</t>
  </si>
  <si>
    <t>Från 1:a Kretsfältskjutningen 2013</t>
  </si>
  <si>
    <t>Klass C 3</t>
  </si>
  <si>
    <t>Tomas Jonsson</t>
  </si>
  <si>
    <t>Christer Eklund</t>
  </si>
  <si>
    <t>41/25</t>
  </si>
  <si>
    <t>Klass C 2</t>
  </si>
  <si>
    <t>Tommy Eklöf</t>
  </si>
  <si>
    <t>45/26</t>
  </si>
  <si>
    <t>Lennart Alp</t>
  </si>
  <si>
    <t>Anders Sundlöf</t>
  </si>
  <si>
    <t>Kenth Throzell</t>
  </si>
  <si>
    <t>34/20</t>
  </si>
  <si>
    <t>6/5</t>
  </si>
  <si>
    <t>Klass C 1</t>
  </si>
  <si>
    <t>Klass C Jun</t>
  </si>
  <si>
    <t>28/21</t>
  </si>
  <si>
    <t>Klass C Vet Y</t>
  </si>
  <si>
    <t>39/23</t>
  </si>
  <si>
    <t>Klass C Vet Ä</t>
  </si>
  <si>
    <t>C G Lindberg</t>
  </si>
  <si>
    <t>Klass B 3</t>
  </si>
  <si>
    <t>Klass A 3</t>
  </si>
  <si>
    <t>Klass R 3</t>
  </si>
  <si>
    <t>Hultsfreds psk</t>
  </si>
  <si>
    <t>Klass R 2</t>
  </si>
  <si>
    <t>14/12</t>
  </si>
  <si>
    <t>Klass R 1</t>
  </si>
  <si>
    <t>Klass R Vet Ä</t>
  </si>
  <si>
    <t>33/20</t>
  </si>
  <si>
    <t>28/17</t>
  </si>
  <si>
    <t>137/25</t>
  </si>
  <si>
    <t>132/71</t>
  </si>
  <si>
    <t>130/73</t>
  </si>
  <si>
    <t>112/65</t>
  </si>
  <si>
    <t>78/45</t>
  </si>
  <si>
    <t>Lag C Vet.</t>
  </si>
  <si>
    <t>82/46</t>
  </si>
  <si>
    <t>81/45</t>
  </si>
  <si>
    <t>78/43</t>
  </si>
  <si>
    <t>Lag A+B+R</t>
  </si>
  <si>
    <t>88/46</t>
  </si>
  <si>
    <t>86/49</t>
  </si>
  <si>
    <t>77/45</t>
  </si>
  <si>
    <t>74/41</t>
  </si>
  <si>
    <t>56/34</t>
  </si>
  <si>
    <t>Hultsfred 2013-02-24</t>
  </si>
  <si>
    <t>Sekreterare.</t>
  </si>
  <si>
    <t>Kretserien i fält 2013</t>
  </si>
  <si>
    <t>Starter per förening 2012</t>
  </si>
  <si>
    <t>Statistik Kretsserien fält 2013</t>
  </si>
  <si>
    <t>KlassA2</t>
  </si>
  <si>
    <t>Patrik Andersson</t>
  </si>
  <si>
    <t>Ebbe Westlin</t>
  </si>
  <si>
    <t>-Västervik</t>
  </si>
  <si>
    <t>Fredrik Zettergren</t>
  </si>
  <si>
    <t>Jonas Jenneteg</t>
  </si>
  <si>
    <t>Krister Retzman</t>
  </si>
  <si>
    <t>Nils-Erik hollander</t>
  </si>
  <si>
    <t>CGLindberg</t>
  </si>
  <si>
    <t>Västervik 2013-03-02</t>
  </si>
  <si>
    <t>Std med</t>
  </si>
  <si>
    <t>C1</t>
  </si>
  <si>
    <t>C2</t>
  </si>
  <si>
    <t>C3</t>
  </si>
  <si>
    <t>CY</t>
  </si>
  <si>
    <t>K-R Retzman</t>
  </si>
  <si>
    <t>CÄ</t>
  </si>
  <si>
    <t>Ä</t>
  </si>
  <si>
    <t xml:space="preserve">Nils-Erik Hollander </t>
  </si>
  <si>
    <t>Kretsfältskjutning nr:3 Ankarsrum 2013-03-09</t>
  </si>
  <si>
    <t>Vpgr</t>
  </si>
  <si>
    <t>träff</t>
  </si>
  <si>
    <t>tavl</t>
  </si>
  <si>
    <t>poäng</t>
  </si>
  <si>
    <t>Henrik Ek</t>
  </si>
  <si>
    <t>Niklas Nilsson</t>
  </si>
  <si>
    <t>Patric Möller</t>
  </si>
  <si>
    <t>Tommy Eklöv</t>
  </si>
  <si>
    <t>Kenth Trozell</t>
  </si>
  <si>
    <t>Richard Karlsson</t>
  </si>
  <si>
    <t>CD1</t>
  </si>
  <si>
    <t>Emma Candestedt</t>
  </si>
  <si>
    <t>CD2</t>
  </si>
  <si>
    <t>Cvä</t>
  </si>
  <si>
    <t>Cvy</t>
  </si>
  <si>
    <t>Anders Edwardsson</t>
  </si>
  <si>
    <t>A+Rvä</t>
  </si>
  <si>
    <t>Lag Vet</t>
  </si>
  <si>
    <t>C D3</t>
  </si>
  <si>
    <t>PederCarlsson</t>
  </si>
  <si>
    <t xml:space="preserve">Anders Eriksson </t>
  </si>
  <si>
    <t>RobertSvensson</t>
  </si>
  <si>
    <t>Thomas Adolfsson</t>
  </si>
  <si>
    <t>VanDer Kooy, Hans</t>
  </si>
  <si>
    <t>Ruwolt, Christian</t>
  </si>
  <si>
    <t>32</t>
  </si>
  <si>
    <t>18</t>
  </si>
  <si>
    <t>Robert Svensson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</si>
</sst>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5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60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2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30" borderId="3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right"/>
    </xf>
    <xf numFmtId="49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>
      <alignment/>
    </xf>
    <xf numFmtId="0" fontId="16" fillId="0" borderId="24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8"/>
  <sheetViews>
    <sheetView tabSelected="1" zoomScaleSheetLayoutView="100" workbookViewId="0" topLeftCell="A43">
      <selection activeCell="AH57" sqref="AH57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16.00390625" style="0" customWidth="1"/>
    <col min="4" max="4" width="2.7109375" style="3" customWidth="1"/>
    <col min="5" max="5" width="1.8515625" style="0" customWidth="1"/>
    <col min="6" max="6" width="2.7109375" style="2" customWidth="1"/>
    <col min="7" max="7" width="1.8515625" style="2" customWidth="1"/>
    <col min="8" max="8" width="2.7109375" style="3" customWidth="1"/>
    <col min="9" max="9" width="1.8515625" style="0" customWidth="1"/>
    <col min="10" max="10" width="2.7109375" style="2" customWidth="1"/>
    <col min="11" max="11" width="0.71875" style="2" customWidth="1"/>
    <col min="12" max="12" width="2.7109375" style="0" customWidth="1"/>
    <col min="13" max="13" width="0.85546875" style="0" customWidth="1"/>
    <col min="14" max="14" width="2.7109375" style="0" customWidth="1"/>
    <col min="15" max="15" width="0.71875" style="0" customWidth="1"/>
    <col min="16" max="16" width="2.7109375" style="0" customWidth="1"/>
    <col min="17" max="17" width="0.85546875" style="0" customWidth="1"/>
    <col min="18" max="18" width="2.7109375" style="0" customWidth="1"/>
    <col min="19" max="19" width="0.71875" style="0" customWidth="1"/>
    <col min="20" max="20" width="2.7109375" style="0" customWidth="1"/>
    <col min="21" max="21" width="0.85546875" style="0" customWidth="1"/>
    <col min="22" max="22" width="2.7109375" style="0" customWidth="1"/>
    <col min="23" max="23" width="0.71875" style="0" customWidth="1"/>
    <col min="24" max="24" width="2.7109375" style="0" customWidth="1"/>
    <col min="25" max="25" width="0.85546875" style="0" customWidth="1"/>
    <col min="26" max="26" width="2.7109375" style="0" customWidth="1"/>
    <col min="27" max="27" width="0.71875" style="0" customWidth="1"/>
    <col min="28" max="28" width="4.7109375" style="34" customWidth="1"/>
    <col min="29" max="29" width="1.8515625" style="14" customWidth="1"/>
    <col min="30" max="30" width="4.7109375" style="6" customWidth="1"/>
  </cols>
  <sheetData>
    <row r="1" spans="1:30" ht="23.25">
      <c r="A1" s="211" t="s">
        <v>798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4" spans="1:27" ht="12.75">
      <c r="A4" s="5" t="s">
        <v>0</v>
      </c>
      <c r="D4" s="206" t="s">
        <v>32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7"/>
    </row>
    <row r="5" spans="1:30" ht="12.75">
      <c r="A5" s="8"/>
      <c r="B5" s="8" t="s">
        <v>1</v>
      </c>
      <c r="C5" s="8" t="s">
        <v>2</v>
      </c>
      <c r="D5" s="209">
        <v>1</v>
      </c>
      <c r="E5" s="209"/>
      <c r="F5" s="209"/>
      <c r="G5" s="44"/>
      <c r="H5" s="209">
        <v>2</v>
      </c>
      <c r="I5" s="209"/>
      <c r="J5" s="209"/>
      <c r="K5" s="44"/>
      <c r="L5" s="209">
        <v>3</v>
      </c>
      <c r="M5" s="209"/>
      <c r="N5" s="209"/>
      <c r="O5" s="44"/>
      <c r="P5" s="209">
        <v>4</v>
      </c>
      <c r="Q5" s="209"/>
      <c r="R5" s="209"/>
      <c r="S5" s="44"/>
      <c r="T5" s="209">
        <v>5</v>
      </c>
      <c r="U5" s="209"/>
      <c r="V5" s="209"/>
      <c r="W5" s="44"/>
      <c r="X5" s="209">
        <v>6</v>
      </c>
      <c r="Y5" s="209"/>
      <c r="Z5" s="209"/>
      <c r="AA5" s="44"/>
      <c r="AB5" s="205" t="s">
        <v>25</v>
      </c>
      <c r="AC5" s="205"/>
      <c r="AD5" s="205"/>
    </row>
    <row r="6" spans="1:30" ht="12.75">
      <c r="A6">
        <v>1</v>
      </c>
      <c r="B6" t="s">
        <v>73</v>
      </c>
      <c r="C6" t="s">
        <v>50</v>
      </c>
      <c r="D6" s="5">
        <v>45</v>
      </c>
      <c r="E6" s="39" t="s">
        <v>4</v>
      </c>
      <c r="F6" s="77">
        <v>24</v>
      </c>
      <c r="G6" s="77"/>
      <c r="H6" s="174">
        <v>48</v>
      </c>
      <c r="I6" s="39" t="s">
        <v>4</v>
      </c>
      <c r="J6" s="103">
        <v>25</v>
      </c>
      <c r="K6" s="103"/>
      <c r="L6" s="175">
        <v>48</v>
      </c>
      <c r="M6" s="39" t="s">
        <v>4</v>
      </c>
      <c r="N6" s="40">
        <v>26</v>
      </c>
      <c r="O6" s="19"/>
      <c r="P6" s="19">
        <v>46</v>
      </c>
      <c r="Q6" s="39" t="s">
        <v>4</v>
      </c>
      <c r="R6" s="19">
        <v>23</v>
      </c>
      <c r="S6" s="19"/>
      <c r="T6" s="19"/>
      <c r="U6" s="5"/>
      <c r="V6" s="19"/>
      <c r="W6" s="19"/>
      <c r="X6" s="19"/>
      <c r="Y6" s="10"/>
      <c r="Z6" s="19"/>
      <c r="AA6" s="19"/>
      <c r="AB6" s="48">
        <f>SUM(,D6,H6,L6,P6,T6,X6)</f>
        <v>187</v>
      </c>
      <c r="AC6" s="39" t="s">
        <v>4</v>
      </c>
      <c r="AD6" s="18">
        <f>SUM(F6,J6,N6,R6)</f>
        <v>98</v>
      </c>
    </row>
    <row r="7" spans="1:30" ht="12.75">
      <c r="A7">
        <v>2</v>
      </c>
      <c r="B7" t="s">
        <v>753</v>
      </c>
      <c r="C7" t="s">
        <v>62</v>
      </c>
      <c r="D7" s="5">
        <v>46</v>
      </c>
      <c r="E7" s="39" t="s">
        <v>4</v>
      </c>
      <c r="F7" s="77">
        <v>25</v>
      </c>
      <c r="G7" s="77"/>
      <c r="H7" s="40">
        <v>45</v>
      </c>
      <c r="I7" s="39" t="s">
        <v>4</v>
      </c>
      <c r="J7" s="6">
        <v>23</v>
      </c>
      <c r="K7" s="6"/>
      <c r="L7" s="5">
        <v>47</v>
      </c>
      <c r="M7" s="39" t="s">
        <v>4</v>
      </c>
      <c r="N7" s="5">
        <v>26</v>
      </c>
      <c r="O7" s="5"/>
      <c r="P7" s="175">
        <v>48</v>
      </c>
      <c r="Q7" s="39" t="s">
        <v>4</v>
      </c>
      <c r="R7" s="40">
        <v>25</v>
      </c>
      <c r="S7" s="5"/>
      <c r="T7" s="5"/>
      <c r="U7" s="5"/>
      <c r="V7" s="5"/>
      <c r="W7" s="5"/>
      <c r="X7" s="5"/>
      <c r="Y7" s="5"/>
      <c r="Z7" s="5"/>
      <c r="AA7" s="5"/>
      <c r="AB7" s="48">
        <f>SUM(D7,H7,L7,P7,T7,X7)</f>
        <v>186</v>
      </c>
      <c r="AC7" s="39" t="s">
        <v>4</v>
      </c>
      <c r="AD7" s="18">
        <f aca="true" t="shared" si="0" ref="AD7:AD24">SUM(F7,J7,N7,R7)</f>
        <v>99</v>
      </c>
    </row>
    <row r="8" spans="1:30" ht="12.75">
      <c r="A8">
        <v>3</v>
      </c>
      <c r="B8" t="s">
        <v>11</v>
      </c>
      <c r="C8" t="s">
        <v>50</v>
      </c>
      <c r="D8" s="5">
        <v>46</v>
      </c>
      <c r="E8" s="39" t="s">
        <v>4</v>
      </c>
      <c r="F8" s="6">
        <v>24</v>
      </c>
      <c r="G8" s="6"/>
      <c r="H8" s="78">
        <v>44</v>
      </c>
      <c r="I8" s="39" t="s">
        <v>4</v>
      </c>
      <c r="J8" s="79">
        <v>23</v>
      </c>
      <c r="K8" s="79"/>
      <c r="L8" s="40">
        <v>46</v>
      </c>
      <c r="M8" s="39" t="s">
        <v>4</v>
      </c>
      <c r="N8" s="40">
        <v>26</v>
      </c>
      <c r="O8" s="5"/>
      <c r="P8" s="40">
        <v>45</v>
      </c>
      <c r="Q8" s="39" t="s">
        <v>4</v>
      </c>
      <c r="R8" s="40">
        <v>24</v>
      </c>
      <c r="S8" s="5"/>
      <c r="T8" s="40"/>
      <c r="U8" s="5"/>
      <c r="V8" s="40"/>
      <c r="W8" s="5"/>
      <c r="X8" s="101"/>
      <c r="Y8" s="155"/>
      <c r="Z8" s="101"/>
      <c r="AA8" s="5"/>
      <c r="AB8" s="48">
        <f>SUM(D8,H8,L8,P8,T8,X8)</f>
        <v>181</v>
      </c>
      <c r="AC8" s="39" t="s">
        <v>4</v>
      </c>
      <c r="AD8" s="18">
        <f t="shared" si="0"/>
        <v>97</v>
      </c>
    </row>
    <row r="9" spans="1:30" s="17" customFormat="1" ht="12.75">
      <c r="A9" s="17">
        <v>4</v>
      </c>
      <c r="B9" s="17" t="s">
        <v>14</v>
      </c>
      <c r="C9" s="17" t="s">
        <v>592</v>
      </c>
      <c r="D9" s="19">
        <v>44</v>
      </c>
      <c r="E9" s="39" t="s">
        <v>4</v>
      </c>
      <c r="F9" s="77">
        <v>25</v>
      </c>
      <c r="G9" s="77"/>
      <c r="H9" s="102">
        <v>42</v>
      </c>
      <c r="I9" s="39" t="s">
        <v>4</v>
      </c>
      <c r="J9" s="103">
        <v>23</v>
      </c>
      <c r="K9" s="103"/>
      <c r="L9" s="19">
        <v>46</v>
      </c>
      <c r="M9" s="39" t="s">
        <v>4</v>
      </c>
      <c r="N9" s="19">
        <v>25</v>
      </c>
      <c r="O9" s="19"/>
      <c r="P9" s="19">
        <v>45</v>
      </c>
      <c r="Q9" s="39" t="s">
        <v>4</v>
      </c>
      <c r="R9" s="19">
        <v>25</v>
      </c>
      <c r="S9" s="19"/>
      <c r="T9" s="19"/>
      <c r="U9" s="19"/>
      <c r="V9" s="19"/>
      <c r="W9" s="19"/>
      <c r="X9" s="19"/>
      <c r="Y9" s="21"/>
      <c r="Z9" s="19"/>
      <c r="AA9" s="19"/>
      <c r="AB9" s="48">
        <f>SUM(D9,,H9,L9,P9,T9,)</f>
        <v>177</v>
      </c>
      <c r="AC9" s="39" t="s">
        <v>4</v>
      </c>
      <c r="AD9" s="18">
        <f t="shared" si="0"/>
        <v>98</v>
      </c>
    </row>
    <row r="10" spans="1:30" s="17" customFormat="1" ht="12.75">
      <c r="A10" s="17">
        <v>5</v>
      </c>
      <c r="B10" s="17" t="s">
        <v>42</v>
      </c>
      <c r="C10" s="17" t="s">
        <v>592</v>
      </c>
      <c r="D10" s="19">
        <v>44</v>
      </c>
      <c r="E10" s="39" t="s">
        <v>4</v>
      </c>
      <c r="F10" s="77">
        <v>25</v>
      </c>
      <c r="G10" s="77"/>
      <c r="H10" s="102">
        <v>46</v>
      </c>
      <c r="I10" s="39" t="s">
        <v>4</v>
      </c>
      <c r="J10" s="103">
        <v>25</v>
      </c>
      <c r="K10" s="103"/>
      <c r="L10" s="19">
        <v>42</v>
      </c>
      <c r="M10" s="39" t="s">
        <v>4</v>
      </c>
      <c r="N10" s="19">
        <v>23</v>
      </c>
      <c r="O10" s="19"/>
      <c r="P10" s="19">
        <v>41</v>
      </c>
      <c r="Q10" s="39" t="s">
        <v>4</v>
      </c>
      <c r="R10" s="19">
        <v>22</v>
      </c>
      <c r="S10" s="19"/>
      <c r="T10" s="19"/>
      <c r="U10" s="19"/>
      <c r="V10" s="19"/>
      <c r="W10" s="19"/>
      <c r="X10" s="19"/>
      <c r="Y10" s="21"/>
      <c r="Z10" s="19"/>
      <c r="AA10" s="19"/>
      <c r="AB10" s="48">
        <f>SUM(D10,X10,H10,L10,P10,T10,X10)</f>
        <v>173</v>
      </c>
      <c r="AC10" s="39" t="s">
        <v>4</v>
      </c>
      <c r="AD10" s="18">
        <f t="shared" si="0"/>
        <v>95</v>
      </c>
    </row>
    <row r="11" spans="1:30" ht="12.75">
      <c r="A11" s="8">
        <v>6</v>
      </c>
      <c r="B11" s="8" t="s">
        <v>43</v>
      </c>
      <c r="C11" s="8" t="s">
        <v>592</v>
      </c>
      <c r="D11" s="43">
        <v>37</v>
      </c>
      <c r="E11" s="178" t="s">
        <v>4</v>
      </c>
      <c r="F11" s="177">
        <v>21</v>
      </c>
      <c r="G11" s="177"/>
      <c r="H11" s="182">
        <v>42</v>
      </c>
      <c r="I11" s="178" t="s">
        <v>4</v>
      </c>
      <c r="J11" s="179">
        <v>24</v>
      </c>
      <c r="K11" s="179"/>
      <c r="L11" s="248">
        <v>37</v>
      </c>
      <c r="M11" s="178" t="s">
        <v>4</v>
      </c>
      <c r="N11" s="248">
        <v>23</v>
      </c>
      <c r="O11" s="43"/>
      <c r="P11" s="248">
        <v>40</v>
      </c>
      <c r="Q11" s="178" t="s">
        <v>4</v>
      </c>
      <c r="R11" s="248">
        <v>21</v>
      </c>
      <c r="S11" s="43"/>
      <c r="T11" s="45"/>
      <c r="U11" s="45"/>
      <c r="V11" s="45"/>
      <c r="W11" s="43"/>
      <c r="X11" s="43"/>
      <c r="Y11" s="43"/>
      <c r="Z11" s="43"/>
      <c r="AA11" s="43"/>
      <c r="AB11" s="89">
        <f>SUM(D11,H11,L11,P11,X11)</f>
        <v>156</v>
      </c>
      <c r="AC11" s="178" t="s">
        <v>4</v>
      </c>
      <c r="AD11" s="179">
        <f t="shared" si="0"/>
        <v>89</v>
      </c>
    </row>
    <row r="12" spans="1:30" ht="12.75">
      <c r="A12">
        <v>7</v>
      </c>
      <c r="B12" t="s">
        <v>58</v>
      </c>
      <c r="C12" s="11" t="s">
        <v>6</v>
      </c>
      <c r="D12"/>
      <c r="E12" s="39"/>
      <c r="F12" s="77"/>
      <c r="G12" s="77"/>
      <c r="H12" s="75">
        <v>45</v>
      </c>
      <c r="I12" s="33" t="s">
        <v>4</v>
      </c>
      <c r="J12" s="18">
        <v>24</v>
      </c>
      <c r="K12" s="18"/>
      <c r="L12" s="40">
        <v>45</v>
      </c>
      <c r="M12" s="39" t="s">
        <v>4</v>
      </c>
      <c r="N12" s="40">
        <v>26</v>
      </c>
      <c r="O12" s="19"/>
      <c r="P12" s="156">
        <v>48</v>
      </c>
      <c r="Q12" s="39" t="s">
        <v>4</v>
      </c>
      <c r="R12" s="21">
        <v>25</v>
      </c>
      <c r="S12" s="19"/>
      <c r="T12" s="19"/>
      <c r="U12" s="19"/>
      <c r="V12" s="19"/>
      <c r="W12" s="19"/>
      <c r="X12" s="40"/>
      <c r="Y12" s="19"/>
      <c r="Z12" s="40"/>
      <c r="AA12" s="19"/>
      <c r="AB12" s="48">
        <f>SUM(P12,L12,H12,T12)</f>
        <v>138</v>
      </c>
      <c r="AC12" s="39" t="s">
        <v>4</v>
      </c>
      <c r="AD12" s="18">
        <f t="shared" si="0"/>
        <v>75</v>
      </c>
    </row>
    <row r="13" spans="1:30" ht="12.75">
      <c r="A13" s="17">
        <v>8</v>
      </c>
      <c r="B13" t="s">
        <v>8</v>
      </c>
      <c r="C13" s="249" t="s">
        <v>105</v>
      </c>
      <c r="D13"/>
      <c r="E13" s="39"/>
      <c r="F13" s="77"/>
      <c r="G13" s="77"/>
      <c r="H13" s="4">
        <v>47</v>
      </c>
      <c r="I13" s="33" t="s">
        <v>4</v>
      </c>
      <c r="J13" s="6">
        <v>25</v>
      </c>
      <c r="K13" s="6"/>
      <c r="L13" s="40">
        <v>44</v>
      </c>
      <c r="M13" s="33" t="s">
        <v>4</v>
      </c>
      <c r="N13" s="40">
        <v>24</v>
      </c>
      <c r="O13" s="5"/>
      <c r="P13" s="10">
        <v>45</v>
      </c>
      <c r="Q13" s="33" t="s">
        <v>4</v>
      </c>
      <c r="R13" s="10">
        <v>23</v>
      </c>
      <c r="S13" s="10"/>
      <c r="T13" s="10"/>
      <c r="U13" s="10"/>
      <c r="V13" s="10"/>
      <c r="W13" s="5"/>
      <c r="X13" s="5"/>
      <c r="Y13" s="10"/>
      <c r="Z13" s="5"/>
      <c r="AA13" s="5"/>
      <c r="AB13" s="48">
        <f>SUM(D13,H13,L13,P13,X13)</f>
        <v>136</v>
      </c>
      <c r="AC13" s="39" t="s">
        <v>4</v>
      </c>
      <c r="AD13" s="18">
        <f t="shared" si="0"/>
        <v>72</v>
      </c>
    </row>
    <row r="14" spans="1:30" ht="12.75">
      <c r="A14">
        <v>9</v>
      </c>
      <c r="B14" t="s">
        <v>7</v>
      </c>
      <c r="C14" t="s">
        <v>5</v>
      </c>
      <c r="D14"/>
      <c r="E14" s="39"/>
      <c r="F14" s="77"/>
      <c r="G14" s="77"/>
      <c r="H14" s="75">
        <v>46</v>
      </c>
      <c r="I14" s="33" t="s">
        <v>4</v>
      </c>
      <c r="J14" s="18">
        <v>25</v>
      </c>
      <c r="K14" s="18"/>
      <c r="L14" s="40">
        <v>47</v>
      </c>
      <c r="M14" s="39" t="s">
        <v>4</v>
      </c>
      <c r="N14" s="40">
        <v>26</v>
      </c>
      <c r="O14" s="19"/>
      <c r="P14" s="19">
        <v>41</v>
      </c>
      <c r="Q14" s="39" t="s">
        <v>4</v>
      </c>
      <c r="R14" s="19">
        <v>23</v>
      </c>
      <c r="S14" s="19"/>
      <c r="T14" s="40"/>
      <c r="U14" s="19"/>
      <c r="V14" s="40"/>
      <c r="W14" s="19"/>
      <c r="X14" s="21"/>
      <c r="Y14" s="21"/>
      <c r="Z14" s="21"/>
      <c r="AA14" s="19"/>
      <c r="AB14" s="48">
        <f>SUM(D14,H14,L14,P14,X14)</f>
        <v>134</v>
      </c>
      <c r="AC14" s="39" t="s">
        <v>4</v>
      </c>
      <c r="AD14" s="18">
        <f t="shared" si="0"/>
        <v>74</v>
      </c>
    </row>
    <row r="15" spans="1:30" s="17" customFormat="1" ht="12.75">
      <c r="A15" s="17">
        <v>10</v>
      </c>
      <c r="B15" t="s">
        <v>74</v>
      </c>
      <c r="C15" t="s">
        <v>62</v>
      </c>
      <c r="D15">
        <v>45</v>
      </c>
      <c r="E15" s="39" t="s">
        <v>4</v>
      </c>
      <c r="F15" s="77">
        <v>22</v>
      </c>
      <c r="G15" s="77"/>
      <c r="H15" s="4">
        <v>44</v>
      </c>
      <c r="I15" s="39" t="s">
        <v>4</v>
      </c>
      <c r="J15" s="6">
        <v>23</v>
      </c>
      <c r="K15" s="6"/>
      <c r="L15" s="5">
        <v>45</v>
      </c>
      <c r="M15" s="39" t="s">
        <v>4</v>
      </c>
      <c r="N15" s="5">
        <v>23</v>
      </c>
      <c r="O15" s="5"/>
      <c r="P15" s="5"/>
      <c r="Q15" s="39" t="s">
        <v>4</v>
      </c>
      <c r="R15" s="5"/>
      <c r="S15" s="5"/>
      <c r="T15" s="5"/>
      <c r="U15" s="5"/>
      <c r="V15" s="5"/>
      <c r="W15" s="5"/>
      <c r="X15" s="5"/>
      <c r="Y15" s="10"/>
      <c r="Z15" s="5"/>
      <c r="AA15" s="5"/>
      <c r="AB15" s="48">
        <f>SUM(D15,X15,H15,L15,P15,T15,X15)</f>
        <v>134</v>
      </c>
      <c r="AC15" s="39" t="s">
        <v>4</v>
      </c>
      <c r="AD15" s="18">
        <f t="shared" si="0"/>
        <v>68</v>
      </c>
    </row>
    <row r="16" spans="1:30" ht="12.75">
      <c r="A16">
        <v>11</v>
      </c>
      <c r="B16" t="s">
        <v>100</v>
      </c>
      <c r="C16" t="s">
        <v>562</v>
      </c>
      <c r="D16">
        <v>44</v>
      </c>
      <c r="E16" s="39" t="s">
        <v>4</v>
      </c>
      <c r="F16" s="77">
        <v>26</v>
      </c>
      <c r="G16" s="77"/>
      <c r="H16" s="75">
        <v>47</v>
      </c>
      <c r="I16" s="39" t="s">
        <v>4</v>
      </c>
      <c r="J16" s="18">
        <v>24</v>
      </c>
      <c r="K16" s="18"/>
      <c r="L16" s="19">
        <v>41</v>
      </c>
      <c r="M16" s="39" t="s">
        <v>4</v>
      </c>
      <c r="N16" s="19">
        <v>23</v>
      </c>
      <c r="O16" s="19"/>
      <c r="P16" s="21"/>
      <c r="Q16" s="39" t="s">
        <v>4</v>
      </c>
      <c r="R16" s="21"/>
      <c r="S16" s="19"/>
      <c r="T16" s="40"/>
      <c r="U16" s="5"/>
      <c r="V16" s="40"/>
      <c r="W16" s="19"/>
      <c r="X16" s="19"/>
      <c r="Y16" s="10"/>
      <c r="Z16" s="19"/>
      <c r="AA16" s="19"/>
      <c r="AB16" s="48">
        <f>SUM(D16,,H16,L16,T16,)</f>
        <v>132</v>
      </c>
      <c r="AC16" s="39" t="s">
        <v>4</v>
      </c>
      <c r="AD16" s="18">
        <f t="shared" si="0"/>
        <v>73</v>
      </c>
    </row>
    <row r="17" spans="1:30" ht="12.75">
      <c r="A17" s="17">
        <v>12</v>
      </c>
      <c r="B17" t="s">
        <v>12</v>
      </c>
      <c r="C17" t="s">
        <v>13</v>
      </c>
      <c r="D17"/>
      <c r="E17" s="39"/>
      <c r="F17" s="77"/>
      <c r="G17" s="77"/>
      <c r="H17" s="4">
        <v>46</v>
      </c>
      <c r="I17" s="33" t="s">
        <v>4</v>
      </c>
      <c r="J17" s="6">
        <v>25</v>
      </c>
      <c r="K17" s="6"/>
      <c r="L17" s="40">
        <v>42</v>
      </c>
      <c r="M17" s="33" t="s">
        <v>4</v>
      </c>
      <c r="N17" s="40">
        <v>23</v>
      </c>
      <c r="O17" s="5"/>
      <c r="P17" s="5">
        <v>40</v>
      </c>
      <c r="Q17" s="33" t="s">
        <v>4</v>
      </c>
      <c r="R17" s="5">
        <v>21</v>
      </c>
      <c r="S17" s="10"/>
      <c r="T17" s="10"/>
      <c r="U17" s="10"/>
      <c r="V17" s="10"/>
      <c r="W17" s="10"/>
      <c r="X17" s="5"/>
      <c r="Y17" s="5"/>
      <c r="Z17" s="5"/>
      <c r="AA17" s="5"/>
      <c r="AB17" s="48">
        <f>SUM(D17,H17,L17,P17,X17)</f>
        <v>128</v>
      </c>
      <c r="AC17" s="39" t="s">
        <v>4</v>
      </c>
      <c r="AD17" s="18">
        <f t="shared" si="0"/>
        <v>69</v>
      </c>
    </row>
    <row r="18" spans="1:30" s="17" customFormat="1" ht="12.75">
      <c r="A18" s="17">
        <v>13</v>
      </c>
      <c r="B18" t="s">
        <v>75</v>
      </c>
      <c r="C18" t="s">
        <v>592</v>
      </c>
      <c r="D18">
        <v>41</v>
      </c>
      <c r="E18" s="39" t="s">
        <v>4</v>
      </c>
      <c r="F18" s="77">
        <v>25</v>
      </c>
      <c r="G18" s="77"/>
      <c r="H18" s="75">
        <v>43</v>
      </c>
      <c r="I18" s="39" t="s">
        <v>4</v>
      </c>
      <c r="J18" s="18">
        <v>24</v>
      </c>
      <c r="K18" s="18"/>
      <c r="L18" s="19"/>
      <c r="M18" s="39" t="s">
        <v>4</v>
      </c>
      <c r="N18" s="19"/>
      <c r="O18" s="19"/>
      <c r="P18" s="19">
        <v>41</v>
      </c>
      <c r="Q18" s="39" t="s">
        <v>4</v>
      </c>
      <c r="R18" s="40">
        <v>23</v>
      </c>
      <c r="S18" s="19"/>
      <c r="T18" s="19"/>
      <c r="U18" s="19"/>
      <c r="V18" s="19"/>
      <c r="W18" s="19"/>
      <c r="X18" s="19"/>
      <c r="Y18" s="5"/>
      <c r="Z18" s="19"/>
      <c r="AA18" s="19"/>
      <c r="AB18" s="48">
        <f>SUM(P18,L18,H18,T18,D18)</f>
        <v>125</v>
      </c>
      <c r="AC18" s="39" t="s">
        <v>4</v>
      </c>
      <c r="AD18" s="18">
        <f t="shared" si="0"/>
        <v>72</v>
      </c>
    </row>
    <row r="19" spans="1:30" ht="13.5" customHeight="1">
      <c r="A19" s="17">
        <v>14</v>
      </c>
      <c r="B19" t="s">
        <v>34</v>
      </c>
      <c r="C19" t="s">
        <v>5</v>
      </c>
      <c r="D19"/>
      <c r="E19" s="39"/>
      <c r="F19" s="77"/>
      <c r="G19" s="77"/>
      <c r="H19" s="75">
        <v>47</v>
      </c>
      <c r="I19" s="39" t="s">
        <v>4</v>
      </c>
      <c r="J19" s="18">
        <v>24</v>
      </c>
      <c r="K19" s="18"/>
      <c r="L19" s="19">
        <v>48</v>
      </c>
      <c r="M19" s="39" t="s">
        <v>4</v>
      </c>
      <c r="N19" s="19">
        <v>26</v>
      </c>
      <c r="O19" s="19"/>
      <c r="P19" s="19"/>
      <c r="Q19" s="39" t="s">
        <v>4</v>
      </c>
      <c r="R19" s="19"/>
      <c r="S19" s="19"/>
      <c r="T19" s="19"/>
      <c r="U19" s="5"/>
      <c r="V19" s="19"/>
      <c r="W19" s="19"/>
      <c r="X19" s="100"/>
      <c r="Y19" s="101"/>
      <c r="Z19" s="100"/>
      <c r="AA19" s="19"/>
      <c r="AB19" s="48">
        <f>SUM(D19,H19,L19,X19)</f>
        <v>95</v>
      </c>
      <c r="AC19" s="39" t="s">
        <v>4</v>
      </c>
      <c r="AD19" s="18">
        <f t="shared" si="0"/>
        <v>50</v>
      </c>
    </row>
    <row r="20" spans="1:30" ht="12.75">
      <c r="A20">
        <v>15</v>
      </c>
      <c r="B20" t="s">
        <v>754</v>
      </c>
      <c r="C20" t="s">
        <v>62</v>
      </c>
      <c r="D20">
        <v>46</v>
      </c>
      <c r="E20" s="39" t="s">
        <v>4</v>
      </c>
      <c r="F20" s="77">
        <v>24</v>
      </c>
      <c r="G20" s="77"/>
      <c r="H20" s="4"/>
      <c r="I20" s="39" t="s">
        <v>4</v>
      </c>
      <c r="J20" s="6"/>
      <c r="K20" s="6"/>
      <c r="L20" s="5">
        <v>46</v>
      </c>
      <c r="M20" s="39" t="s">
        <v>4</v>
      </c>
      <c r="N20" s="5">
        <v>25</v>
      </c>
      <c r="O20" s="5"/>
      <c r="P20" s="5"/>
      <c r="Q20" s="39" t="s">
        <v>4</v>
      </c>
      <c r="R20" s="5"/>
      <c r="S20" s="5"/>
      <c r="T20" s="80"/>
      <c r="U20" s="80"/>
      <c r="V20" s="80"/>
      <c r="W20" s="5"/>
      <c r="X20" s="5"/>
      <c r="Y20" s="5"/>
      <c r="Z20" s="5"/>
      <c r="AA20" s="5"/>
      <c r="AB20" s="48">
        <f>SUM(D20,H20,L20,P20,X20)</f>
        <v>92</v>
      </c>
      <c r="AC20" s="39" t="s">
        <v>4</v>
      </c>
      <c r="AD20" s="18">
        <f t="shared" si="0"/>
        <v>49</v>
      </c>
    </row>
    <row r="21" spans="1:30" ht="12.75">
      <c r="A21" s="17">
        <v>16</v>
      </c>
      <c r="B21" s="10" t="s">
        <v>221</v>
      </c>
      <c r="C21" s="10" t="s">
        <v>13</v>
      </c>
      <c r="D21"/>
      <c r="E21" s="39"/>
      <c r="F21" s="77"/>
      <c r="G21" s="77"/>
      <c r="H21" s="146"/>
      <c r="I21" s="22"/>
      <c r="J21" s="147"/>
      <c r="K21" s="103"/>
      <c r="L21" s="19">
        <v>44</v>
      </c>
      <c r="M21" s="39" t="s">
        <v>4</v>
      </c>
      <c r="N21" s="19">
        <v>23</v>
      </c>
      <c r="O21" s="19"/>
      <c r="P21" s="19">
        <v>43</v>
      </c>
      <c r="Q21" s="39" t="s">
        <v>4</v>
      </c>
      <c r="R21" s="19">
        <v>23</v>
      </c>
      <c r="S21" s="19"/>
      <c r="T21" s="21"/>
      <c r="U21" s="21"/>
      <c r="V21" s="21"/>
      <c r="W21" s="21"/>
      <c r="X21" s="19"/>
      <c r="Y21" s="21"/>
      <c r="Z21" s="19"/>
      <c r="AA21" s="19"/>
      <c r="AB21" s="48">
        <f>SUM(L21,X21,H21,P21)</f>
        <v>87</v>
      </c>
      <c r="AC21" s="39" t="s">
        <v>4</v>
      </c>
      <c r="AD21" s="18">
        <f t="shared" si="0"/>
        <v>46</v>
      </c>
    </row>
    <row r="22" spans="1:30" ht="12.75">
      <c r="A22">
        <v>17</v>
      </c>
      <c r="B22" t="s">
        <v>76</v>
      </c>
      <c r="C22" t="s">
        <v>592</v>
      </c>
      <c r="D22">
        <v>34</v>
      </c>
      <c r="E22" s="33" t="s">
        <v>4</v>
      </c>
      <c r="F22" s="77">
        <v>19</v>
      </c>
      <c r="G22" s="30"/>
      <c r="H22" s="75"/>
      <c r="I22" s="58"/>
      <c r="J22" s="18"/>
      <c r="K22" s="18"/>
      <c r="L22" s="19"/>
      <c r="M22" s="5"/>
      <c r="N22" s="19"/>
      <c r="O22" s="19"/>
      <c r="P22" s="19">
        <v>41</v>
      </c>
      <c r="Q22" s="5"/>
      <c r="R22" s="19">
        <v>22</v>
      </c>
      <c r="S22" s="19"/>
      <c r="T22" s="42"/>
      <c r="U22" s="10"/>
      <c r="V22" s="42"/>
      <c r="W22" s="21"/>
      <c r="X22" s="100"/>
      <c r="Y22" s="101"/>
      <c r="Z22" s="100"/>
      <c r="AA22" s="156"/>
      <c r="AB22" s="48">
        <f>SUM(D22,X22,H22,P22)</f>
        <v>75</v>
      </c>
      <c r="AC22" s="39" t="s">
        <v>4</v>
      </c>
      <c r="AD22" s="18">
        <f t="shared" si="0"/>
        <v>41</v>
      </c>
    </row>
    <row r="23" spans="1:30" s="17" customFormat="1" ht="12.75">
      <c r="A23" s="17">
        <v>18</v>
      </c>
      <c r="B23" s="21" t="s">
        <v>842</v>
      </c>
      <c r="C23" s="21" t="s">
        <v>6</v>
      </c>
      <c r="E23" s="39"/>
      <c r="F23" s="77"/>
      <c r="G23" s="77"/>
      <c r="H23" s="102"/>
      <c r="I23" s="76"/>
      <c r="J23" s="103"/>
      <c r="K23" s="103"/>
      <c r="L23" s="19"/>
      <c r="M23" s="19"/>
      <c r="N23" s="19"/>
      <c r="O23" s="19"/>
      <c r="P23" s="100">
        <v>48</v>
      </c>
      <c r="Q23" s="39" t="s">
        <v>4</v>
      </c>
      <c r="R23" s="19">
        <v>25</v>
      </c>
      <c r="S23" s="19"/>
      <c r="T23" s="19"/>
      <c r="U23" s="19"/>
      <c r="V23" s="19"/>
      <c r="W23" s="19"/>
      <c r="X23" s="19"/>
      <c r="Y23" s="21"/>
      <c r="Z23" s="19"/>
      <c r="AA23" s="19"/>
      <c r="AB23" s="48">
        <f>SUM(D23,X23,H23,P23)</f>
        <v>48</v>
      </c>
      <c r="AC23" s="39" t="s">
        <v>4</v>
      </c>
      <c r="AD23" s="18">
        <f t="shared" si="0"/>
        <v>25</v>
      </c>
    </row>
    <row r="24" spans="1:30" ht="12.75">
      <c r="A24" s="17">
        <v>19</v>
      </c>
      <c r="B24" t="s">
        <v>154</v>
      </c>
      <c r="C24" t="s">
        <v>5</v>
      </c>
      <c r="D24"/>
      <c r="E24" s="39"/>
      <c r="F24" s="77"/>
      <c r="G24" s="77"/>
      <c r="H24" s="102">
        <v>46</v>
      </c>
      <c r="I24" s="39" t="s">
        <v>4</v>
      </c>
      <c r="J24" s="103">
        <v>25</v>
      </c>
      <c r="K24" s="103"/>
      <c r="L24" s="19"/>
      <c r="M24" s="39" t="s">
        <v>4</v>
      </c>
      <c r="N24" s="19"/>
      <c r="O24" s="19"/>
      <c r="P24" s="19"/>
      <c r="Q24" s="39" t="s">
        <v>4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48">
        <f>SUM(D24,X24,H24,P24)</f>
        <v>46</v>
      </c>
      <c r="AC24" s="39" t="s">
        <v>4</v>
      </c>
      <c r="AD24" s="18">
        <f t="shared" si="0"/>
        <v>25</v>
      </c>
    </row>
    <row r="25" spans="1:30" ht="12.75">
      <c r="A25" s="17"/>
      <c r="D25"/>
      <c r="E25" s="39"/>
      <c r="F25" s="77"/>
      <c r="G25" s="77"/>
      <c r="H25" s="102"/>
      <c r="I25" s="39"/>
      <c r="J25" s="103"/>
      <c r="K25" s="103"/>
      <c r="L25" s="19"/>
      <c r="M25" s="39"/>
      <c r="N25" s="19"/>
      <c r="O25" s="19"/>
      <c r="P25" s="19"/>
      <c r="Q25" s="3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48"/>
      <c r="AC25" s="39"/>
      <c r="AD25" s="18"/>
    </row>
    <row r="26" spans="1:27" ht="12.75">
      <c r="A26" s="5" t="s">
        <v>15</v>
      </c>
      <c r="D26" s="7" t="s">
        <v>32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30" ht="12.75">
      <c r="A27" s="8"/>
      <c r="B27" s="8" t="s">
        <v>1</v>
      </c>
      <c r="C27" s="8" t="s">
        <v>2</v>
      </c>
      <c r="D27" s="209">
        <v>1</v>
      </c>
      <c r="E27" s="209"/>
      <c r="F27" s="209"/>
      <c r="G27" s="44"/>
      <c r="H27" s="209">
        <v>2</v>
      </c>
      <c r="I27" s="209"/>
      <c r="J27" s="209"/>
      <c r="K27" s="44"/>
      <c r="L27" s="209">
        <v>3</v>
      </c>
      <c r="M27" s="209"/>
      <c r="N27" s="209"/>
      <c r="O27" s="44"/>
      <c r="P27" s="209">
        <v>4</v>
      </c>
      <c r="Q27" s="209"/>
      <c r="R27" s="209"/>
      <c r="S27" s="44"/>
      <c r="T27" s="209">
        <v>5</v>
      </c>
      <c r="U27" s="209"/>
      <c r="V27" s="209"/>
      <c r="W27" s="44"/>
      <c r="X27" s="209">
        <v>6</v>
      </c>
      <c r="Y27" s="209"/>
      <c r="Z27" s="209"/>
      <c r="AA27" s="44"/>
      <c r="AB27" s="205" t="s">
        <v>25</v>
      </c>
      <c r="AC27" s="205"/>
      <c r="AD27" s="205"/>
    </row>
    <row r="28" spans="1:30" ht="12.75">
      <c r="A28" s="17">
        <v>1</v>
      </c>
      <c r="B28" t="s">
        <v>70</v>
      </c>
      <c r="C28" t="s">
        <v>50</v>
      </c>
      <c r="D28">
        <v>41</v>
      </c>
      <c r="E28" s="33" t="s">
        <v>4</v>
      </c>
      <c r="F28" s="77">
        <v>23</v>
      </c>
      <c r="G28" s="77"/>
      <c r="H28" s="4">
        <v>45</v>
      </c>
      <c r="I28" s="39" t="s">
        <v>4</v>
      </c>
      <c r="J28" s="6">
        <v>25</v>
      </c>
      <c r="K28" s="6"/>
      <c r="L28" s="40">
        <v>42</v>
      </c>
      <c r="M28" s="39" t="s">
        <v>4</v>
      </c>
      <c r="N28" s="40">
        <v>25</v>
      </c>
      <c r="O28" s="5"/>
      <c r="P28" s="5">
        <v>43</v>
      </c>
      <c r="Q28" s="5"/>
      <c r="R28" s="5">
        <v>23</v>
      </c>
      <c r="S28" s="10"/>
      <c r="T28" s="10"/>
      <c r="U28" s="10"/>
      <c r="V28" s="10"/>
      <c r="W28" s="10"/>
      <c r="X28" s="5"/>
      <c r="Y28" s="5"/>
      <c r="Z28" s="5"/>
      <c r="AA28" s="5"/>
      <c r="AB28" s="48">
        <f>SUM(D28,H28,L28,P28,X28)</f>
        <v>171</v>
      </c>
      <c r="AC28" s="39" t="s">
        <v>4</v>
      </c>
      <c r="AD28" s="18">
        <f>SUM(F28,J28,N28,R28,V28,Z28)</f>
        <v>96</v>
      </c>
    </row>
    <row r="29" spans="1:30" ht="12.75">
      <c r="A29" s="17">
        <v>2</v>
      </c>
      <c r="B29" t="s">
        <v>77</v>
      </c>
      <c r="C29" t="s">
        <v>592</v>
      </c>
      <c r="D29">
        <v>42</v>
      </c>
      <c r="E29" s="33" t="s">
        <v>4</v>
      </c>
      <c r="F29" s="77">
        <v>23</v>
      </c>
      <c r="G29" s="77"/>
      <c r="H29" s="23">
        <v>39</v>
      </c>
      <c r="I29" s="39" t="s">
        <v>4</v>
      </c>
      <c r="J29" s="24">
        <v>22</v>
      </c>
      <c r="K29" s="18"/>
      <c r="L29" s="40">
        <v>41</v>
      </c>
      <c r="M29" s="39" t="s">
        <v>4</v>
      </c>
      <c r="N29" s="40">
        <v>24</v>
      </c>
      <c r="O29" s="19"/>
      <c r="P29" s="19">
        <v>37</v>
      </c>
      <c r="Q29" s="5"/>
      <c r="R29" s="19">
        <v>20</v>
      </c>
      <c r="S29" s="19"/>
      <c r="T29" s="21"/>
      <c r="U29" s="10"/>
      <c r="V29" s="21"/>
      <c r="W29" s="19"/>
      <c r="X29" s="19"/>
      <c r="Y29" s="5"/>
      <c r="Z29" s="19"/>
      <c r="AA29" s="19"/>
      <c r="AB29" s="48">
        <f>SUM(D29,H29,L29,P29,X29)</f>
        <v>159</v>
      </c>
      <c r="AC29" s="39" t="s">
        <v>4</v>
      </c>
      <c r="AD29" s="18">
        <f aca="true" t="shared" si="1" ref="AD29:AD52">SUM(F29,J29,N29,R29,V29,Z29)</f>
        <v>89</v>
      </c>
    </row>
    <row r="30" spans="1:30" s="17" customFormat="1" ht="12.75">
      <c r="A30" s="17">
        <v>3</v>
      </c>
      <c r="B30" s="17" t="s">
        <v>79</v>
      </c>
      <c r="C30" t="s">
        <v>562</v>
      </c>
      <c r="D30">
        <v>34</v>
      </c>
      <c r="E30" s="33" t="s">
        <v>4</v>
      </c>
      <c r="F30" s="77">
        <v>19</v>
      </c>
      <c r="G30" s="77"/>
      <c r="H30" s="75">
        <v>38</v>
      </c>
      <c r="I30" s="39" t="s">
        <v>4</v>
      </c>
      <c r="J30" s="18">
        <v>21</v>
      </c>
      <c r="K30" s="18"/>
      <c r="L30" s="40">
        <v>41</v>
      </c>
      <c r="M30" s="39" t="s">
        <v>4</v>
      </c>
      <c r="N30" s="40">
        <v>24</v>
      </c>
      <c r="O30" s="19"/>
      <c r="P30" s="19">
        <v>41</v>
      </c>
      <c r="Q30" s="19"/>
      <c r="R30" s="19">
        <v>23</v>
      </c>
      <c r="S30" s="19"/>
      <c r="T30" s="40"/>
      <c r="U30" s="19"/>
      <c r="V30" s="40"/>
      <c r="W30" s="19"/>
      <c r="X30" s="19"/>
      <c r="Y30" s="19"/>
      <c r="Z30" s="19"/>
      <c r="AA30" s="19"/>
      <c r="AB30" s="48">
        <f>SUM(D30,H30,L30,P30,X30)</f>
        <v>154</v>
      </c>
      <c r="AC30" s="39" t="s">
        <v>4</v>
      </c>
      <c r="AD30" s="18">
        <f t="shared" si="1"/>
        <v>87</v>
      </c>
    </row>
    <row r="31" spans="1:30" ht="12.75">
      <c r="A31" s="17">
        <v>4</v>
      </c>
      <c r="B31" t="s">
        <v>757</v>
      </c>
      <c r="C31" t="s">
        <v>62</v>
      </c>
      <c r="D31">
        <v>45</v>
      </c>
      <c r="E31" s="33" t="s">
        <v>4</v>
      </c>
      <c r="F31" s="77">
        <v>26</v>
      </c>
      <c r="G31" s="77"/>
      <c r="H31" s="98">
        <v>48</v>
      </c>
      <c r="I31" s="39" t="s">
        <v>4</v>
      </c>
      <c r="J31" s="6">
        <v>25</v>
      </c>
      <c r="K31" s="6"/>
      <c r="L31" s="40">
        <v>40</v>
      </c>
      <c r="M31" s="39" t="s">
        <v>4</v>
      </c>
      <c r="N31" s="40">
        <v>23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48">
        <f>SUM(D31,H31,L31,T31,)</f>
        <v>133</v>
      </c>
      <c r="AC31" s="39" t="s">
        <v>4</v>
      </c>
      <c r="AD31" s="18">
        <f t="shared" si="1"/>
        <v>74</v>
      </c>
    </row>
    <row r="32" spans="1:30" ht="12.75">
      <c r="A32" s="17">
        <v>5</v>
      </c>
      <c r="B32" t="s">
        <v>17</v>
      </c>
      <c r="C32" t="s">
        <v>51</v>
      </c>
      <c r="D32">
        <v>34</v>
      </c>
      <c r="E32" s="33" t="s">
        <v>4</v>
      </c>
      <c r="F32" s="77">
        <v>18</v>
      </c>
      <c r="G32" s="77"/>
      <c r="H32" s="4">
        <v>30</v>
      </c>
      <c r="I32" s="39" t="s">
        <v>4</v>
      </c>
      <c r="J32" s="6">
        <v>18</v>
      </c>
      <c r="K32" s="6"/>
      <c r="L32" s="40">
        <v>31</v>
      </c>
      <c r="M32" s="39" t="s">
        <v>4</v>
      </c>
      <c r="N32" s="40">
        <v>16</v>
      </c>
      <c r="O32" s="5"/>
      <c r="P32" s="5">
        <v>33</v>
      </c>
      <c r="Q32" s="5"/>
      <c r="R32" s="5">
        <v>17</v>
      </c>
      <c r="S32" s="5"/>
      <c r="T32" s="5"/>
      <c r="U32" s="5"/>
      <c r="V32" s="5"/>
      <c r="W32" s="5"/>
      <c r="X32" s="5"/>
      <c r="Y32" s="5"/>
      <c r="Z32" s="5"/>
      <c r="AA32" s="5"/>
      <c r="AB32" s="48">
        <f>SUM(D32,H32,L32,P32,X32)</f>
        <v>128</v>
      </c>
      <c r="AC32" s="39" t="s">
        <v>4</v>
      </c>
      <c r="AD32" s="18">
        <f t="shared" si="1"/>
        <v>69</v>
      </c>
    </row>
    <row r="33" spans="1:30" ht="12.75">
      <c r="A33" s="17">
        <v>6</v>
      </c>
      <c r="B33" t="s">
        <v>761</v>
      </c>
      <c r="C33" t="s">
        <v>50</v>
      </c>
      <c r="D33" s="5">
        <v>34</v>
      </c>
      <c r="E33" s="39" t="s">
        <v>4</v>
      </c>
      <c r="F33" s="77">
        <v>20</v>
      </c>
      <c r="G33" s="77"/>
      <c r="H33" s="75">
        <v>34</v>
      </c>
      <c r="I33" s="39" t="s">
        <v>4</v>
      </c>
      <c r="J33" s="18">
        <v>20</v>
      </c>
      <c r="K33" s="18"/>
      <c r="L33" s="40">
        <v>30</v>
      </c>
      <c r="M33" s="39" t="s">
        <v>4</v>
      </c>
      <c r="N33" s="40">
        <v>19</v>
      </c>
      <c r="O33" s="19"/>
      <c r="P33" s="19">
        <v>29</v>
      </c>
      <c r="Q33" s="19"/>
      <c r="R33" s="19">
        <v>17</v>
      </c>
      <c r="S33" s="19"/>
      <c r="T33" s="19"/>
      <c r="U33" s="19"/>
      <c r="V33" s="19"/>
      <c r="W33" s="19"/>
      <c r="X33" s="19"/>
      <c r="Y33" s="19"/>
      <c r="Z33" s="19"/>
      <c r="AA33" s="19"/>
      <c r="AB33" s="48">
        <f>SUM(D33,H33,L33,P33,X33)</f>
        <v>127</v>
      </c>
      <c r="AC33" s="39" t="s">
        <v>4</v>
      </c>
      <c r="AD33" s="18">
        <f t="shared" si="1"/>
        <v>76</v>
      </c>
    </row>
    <row r="34" spans="1:31" ht="12.75">
      <c r="A34" s="17">
        <v>7</v>
      </c>
      <c r="B34" t="s">
        <v>760</v>
      </c>
      <c r="C34" t="s">
        <v>592</v>
      </c>
      <c r="D34" s="10">
        <v>37</v>
      </c>
      <c r="E34" s="33" t="s">
        <v>4</v>
      </c>
      <c r="F34" s="30">
        <v>22</v>
      </c>
      <c r="G34" s="30"/>
      <c r="H34" s="23">
        <v>39</v>
      </c>
      <c r="I34" s="33" t="s">
        <v>4</v>
      </c>
      <c r="J34" s="24">
        <v>23</v>
      </c>
      <c r="K34" s="24"/>
      <c r="L34" s="21">
        <v>41</v>
      </c>
      <c r="M34" s="33" t="s">
        <v>4</v>
      </c>
      <c r="N34" s="21">
        <v>23</v>
      </c>
      <c r="O34" s="21"/>
      <c r="P34" s="21"/>
      <c r="Q34" s="10"/>
      <c r="R34" s="24"/>
      <c r="S34" s="21"/>
      <c r="T34" s="21"/>
      <c r="U34" s="10"/>
      <c r="V34" s="19"/>
      <c r="W34" s="19"/>
      <c r="X34" s="19"/>
      <c r="Y34" s="5"/>
      <c r="Z34" s="19"/>
      <c r="AA34" s="19"/>
      <c r="AB34" s="48">
        <f>SUM(D34,H34,L34,P34,X34)</f>
        <v>117</v>
      </c>
      <c r="AC34" s="39" t="s">
        <v>4</v>
      </c>
      <c r="AD34" s="18">
        <f t="shared" si="1"/>
        <v>68</v>
      </c>
      <c r="AE34" s="17"/>
    </row>
    <row r="35" spans="1:31" s="17" customFormat="1" ht="12.75">
      <c r="A35" s="17">
        <v>8</v>
      </c>
      <c r="B35" s="27" t="s">
        <v>806</v>
      </c>
      <c r="C35" s="27" t="s">
        <v>13</v>
      </c>
      <c r="D35" s="30"/>
      <c r="E35" s="33"/>
      <c r="F35" s="30"/>
      <c r="G35" s="30"/>
      <c r="H35" s="23">
        <v>26</v>
      </c>
      <c r="I35" s="22"/>
      <c r="J35" s="24">
        <v>16</v>
      </c>
      <c r="K35" s="24"/>
      <c r="L35" s="21">
        <v>30</v>
      </c>
      <c r="M35" s="33" t="s">
        <v>4</v>
      </c>
      <c r="N35" s="21">
        <v>20</v>
      </c>
      <c r="O35" s="21"/>
      <c r="P35" s="42">
        <v>30</v>
      </c>
      <c r="Q35" s="21"/>
      <c r="R35" s="42">
        <v>19</v>
      </c>
      <c r="S35" s="21"/>
      <c r="T35" s="21"/>
      <c r="U35" s="21"/>
      <c r="V35" s="21"/>
      <c r="W35" s="21"/>
      <c r="X35" s="21"/>
      <c r="Y35" s="21"/>
      <c r="Z35" s="21"/>
      <c r="AA35" s="21"/>
      <c r="AB35" s="48">
        <f>SUM(P35,H35,L35,T35,Z35)</f>
        <v>86</v>
      </c>
      <c r="AC35" s="39" t="s">
        <v>4</v>
      </c>
      <c r="AD35" s="18">
        <f t="shared" si="1"/>
        <v>55</v>
      </c>
      <c r="AE35"/>
    </row>
    <row r="36" spans="1:31" ht="12.75">
      <c r="A36" s="17">
        <v>9</v>
      </c>
      <c r="B36" s="42" t="s">
        <v>223</v>
      </c>
      <c r="C36" s="42" t="s">
        <v>13</v>
      </c>
      <c r="D36" s="30"/>
      <c r="E36" s="33"/>
      <c r="F36" s="30"/>
      <c r="G36" s="30"/>
      <c r="H36" s="23"/>
      <c r="I36" s="33" t="s">
        <v>4</v>
      </c>
      <c r="J36" s="24"/>
      <c r="K36" s="24"/>
      <c r="L36" s="21">
        <v>44</v>
      </c>
      <c r="M36" s="33" t="s">
        <v>4</v>
      </c>
      <c r="N36" s="21">
        <v>25</v>
      </c>
      <c r="O36" s="21"/>
      <c r="P36" s="42">
        <v>40</v>
      </c>
      <c r="Q36" s="21"/>
      <c r="R36" s="42">
        <v>23</v>
      </c>
      <c r="S36" s="21"/>
      <c r="T36" s="21"/>
      <c r="U36" s="21"/>
      <c r="V36" s="21"/>
      <c r="W36" s="21"/>
      <c r="X36" s="21"/>
      <c r="Y36" s="21"/>
      <c r="Z36" s="21"/>
      <c r="AA36" s="21"/>
      <c r="AB36" s="48">
        <f>SUM(D36,H36,L36,P36,X36)</f>
        <v>84</v>
      </c>
      <c r="AC36" s="39" t="s">
        <v>4</v>
      </c>
      <c r="AD36" s="18">
        <f t="shared" si="1"/>
        <v>48</v>
      </c>
      <c r="AE36" s="17"/>
    </row>
    <row r="37" spans="1:30" ht="12.75">
      <c r="A37" s="17">
        <v>10</v>
      </c>
      <c r="B37" s="42" t="s">
        <v>830</v>
      </c>
      <c r="C37" s="42" t="s">
        <v>5</v>
      </c>
      <c r="D37" s="10"/>
      <c r="E37" s="33"/>
      <c r="F37" s="30"/>
      <c r="G37" s="30"/>
      <c r="H37" s="23"/>
      <c r="I37" s="33"/>
      <c r="J37" s="24"/>
      <c r="K37" s="24"/>
      <c r="L37" s="42">
        <v>24</v>
      </c>
      <c r="M37" s="33" t="s">
        <v>4</v>
      </c>
      <c r="N37" s="42">
        <v>17</v>
      </c>
      <c r="O37" s="21"/>
      <c r="P37" s="21">
        <v>41</v>
      </c>
      <c r="Q37" s="21"/>
      <c r="R37" s="21">
        <v>24</v>
      </c>
      <c r="S37" s="21"/>
      <c r="T37" s="21"/>
      <c r="U37" s="21"/>
      <c r="V37" s="21"/>
      <c r="W37" s="21"/>
      <c r="X37" s="21"/>
      <c r="Y37" s="19"/>
      <c r="Z37" s="19"/>
      <c r="AA37" s="19"/>
      <c r="AB37" s="48">
        <f>SUM(P37,H37,L37,T37,Z37)</f>
        <v>65</v>
      </c>
      <c r="AC37" s="39" t="s">
        <v>4</v>
      </c>
      <c r="AD37" s="18">
        <f t="shared" si="1"/>
        <v>41</v>
      </c>
    </row>
    <row r="38" spans="1:30" s="17" customFormat="1" ht="12.75">
      <c r="A38" s="17">
        <v>11</v>
      </c>
      <c r="B38" s="42" t="s">
        <v>802</v>
      </c>
      <c r="C38" s="42" t="s">
        <v>6</v>
      </c>
      <c r="D38" s="30"/>
      <c r="E38" s="33"/>
      <c r="F38" s="30"/>
      <c r="G38" s="30"/>
      <c r="H38" s="42">
        <v>47</v>
      </c>
      <c r="I38" s="33" t="s">
        <v>4</v>
      </c>
      <c r="J38" s="42">
        <v>25</v>
      </c>
      <c r="K38" s="24"/>
      <c r="L38" s="42"/>
      <c r="M38" s="10"/>
      <c r="N38" s="42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9"/>
      <c r="Z38" s="19"/>
      <c r="AA38" s="19"/>
      <c r="AB38" s="48">
        <f>SUM(D38,H38,L38,T38,X38)</f>
        <v>47</v>
      </c>
      <c r="AC38" s="39" t="s">
        <v>4</v>
      </c>
      <c r="AD38" s="18">
        <f t="shared" si="1"/>
        <v>25</v>
      </c>
    </row>
    <row r="39" spans="1:30" s="17" customFormat="1" ht="12.75">
      <c r="A39" s="17">
        <v>12</v>
      </c>
      <c r="B39" s="42" t="s">
        <v>840</v>
      </c>
      <c r="C39" s="42" t="s">
        <v>13</v>
      </c>
      <c r="D39" s="10"/>
      <c r="E39" s="33"/>
      <c r="F39" s="30"/>
      <c r="G39" s="30"/>
      <c r="H39" s="23"/>
      <c r="I39" s="33"/>
      <c r="J39" s="24"/>
      <c r="K39" s="24"/>
      <c r="L39" s="42">
        <v>46</v>
      </c>
      <c r="M39" s="33" t="s">
        <v>4</v>
      </c>
      <c r="N39" s="42">
        <v>26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9"/>
      <c r="Z39" s="19"/>
      <c r="AA39" s="19"/>
      <c r="AB39" s="48">
        <f>SUM(D39,H39,L39,T39,)</f>
        <v>46</v>
      </c>
      <c r="AC39" s="39" t="s">
        <v>4</v>
      </c>
      <c r="AD39" s="18">
        <f t="shared" si="1"/>
        <v>26</v>
      </c>
    </row>
    <row r="40" spans="1:30" s="17" customFormat="1" ht="12.75">
      <c r="A40" s="17">
        <v>13</v>
      </c>
      <c r="B40" t="s">
        <v>759</v>
      </c>
      <c r="C40" t="s">
        <v>51</v>
      </c>
      <c r="D40" s="10">
        <v>39</v>
      </c>
      <c r="E40" s="33" t="s">
        <v>4</v>
      </c>
      <c r="F40" s="30">
        <v>24</v>
      </c>
      <c r="G40" s="30"/>
      <c r="H40" s="9"/>
      <c r="I40" s="33" t="s">
        <v>4</v>
      </c>
      <c r="J40" s="11"/>
      <c r="K40" s="11"/>
      <c r="L40" s="42"/>
      <c r="M40" s="10"/>
      <c r="N40" s="4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5"/>
      <c r="Z40" s="5"/>
      <c r="AA40" s="5"/>
      <c r="AB40" s="48">
        <f>SUM(D40,H40,L40,X40)</f>
        <v>39</v>
      </c>
      <c r="AC40" s="39" t="s">
        <v>4</v>
      </c>
      <c r="AD40" s="18">
        <f t="shared" si="1"/>
        <v>24</v>
      </c>
    </row>
    <row r="41" spans="1:30" s="17" customFormat="1" ht="12.75">
      <c r="A41" s="17">
        <v>14</v>
      </c>
      <c r="B41" s="42" t="s">
        <v>843</v>
      </c>
      <c r="C41" s="42" t="s">
        <v>6</v>
      </c>
      <c r="D41" s="10"/>
      <c r="E41" s="33" t="s">
        <v>4</v>
      </c>
      <c r="F41" s="30"/>
      <c r="G41" s="30"/>
      <c r="H41" s="9"/>
      <c r="I41" s="33" t="s">
        <v>4</v>
      </c>
      <c r="J41" s="11"/>
      <c r="K41" s="11"/>
      <c r="L41" s="42"/>
      <c r="M41" s="10"/>
      <c r="N41" s="42"/>
      <c r="O41" s="10"/>
      <c r="P41" s="10">
        <v>39</v>
      </c>
      <c r="Q41" s="10"/>
      <c r="R41" s="10">
        <v>23</v>
      </c>
      <c r="S41" s="10"/>
      <c r="T41" s="10"/>
      <c r="U41" s="10"/>
      <c r="V41" s="10"/>
      <c r="W41" s="10"/>
      <c r="X41" s="10"/>
      <c r="Y41" s="5"/>
      <c r="Z41" s="5"/>
      <c r="AA41" s="5"/>
      <c r="AB41" s="48">
        <f>SUM(P41,H41,L41,T41,Z41)</f>
        <v>39</v>
      </c>
      <c r="AC41" s="39" t="s">
        <v>4</v>
      </c>
      <c r="AD41" s="18">
        <f t="shared" si="1"/>
        <v>23</v>
      </c>
    </row>
    <row r="42" spans="1:30" s="17" customFormat="1" ht="12.75">
      <c r="A42" s="17">
        <v>15</v>
      </c>
      <c r="B42" s="88" t="s">
        <v>222</v>
      </c>
      <c r="C42" s="31" t="s">
        <v>13</v>
      </c>
      <c r="D42" s="30"/>
      <c r="E42" s="33"/>
      <c r="F42" s="30"/>
      <c r="G42" s="30"/>
      <c r="H42" s="23"/>
      <c r="I42" s="33" t="s">
        <v>4</v>
      </c>
      <c r="J42" s="24"/>
      <c r="K42" s="24"/>
      <c r="L42" s="42">
        <v>39</v>
      </c>
      <c r="M42" s="33" t="s">
        <v>4</v>
      </c>
      <c r="N42" s="42">
        <v>21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9"/>
      <c r="Z42" s="19"/>
      <c r="AA42" s="19"/>
      <c r="AB42" s="48">
        <f>SUM(D42,H42,L42,T42,Z42)</f>
        <v>39</v>
      </c>
      <c r="AC42" s="39" t="s">
        <v>4</v>
      </c>
      <c r="AD42" s="18">
        <f t="shared" si="1"/>
        <v>21</v>
      </c>
    </row>
    <row r="43" spans="1:30" s="17" customFormat="1" ht="12.75">
      <c r="A43" s="17">
        <v>16</v>
      </c>
      <c r="B43" s="204" t="s">
        <v>844</v>
      </c>
      <c r="C43" s="204" t="s">
        <v>105</v>
      </c>
      <c r="D43" s="10"/>
      <c r="E43" s="33"/>
      <c r="F43" s="30"/>
      <c r="G43" s="30"/>
      <c r="H43" s="23"/>
      <c r="I43" s="33"/>
      <c r="J43" s="24"/>
      <c r="K43" s="24"/>
      <c r="L43" s="42"/>
      <c r="M43" s="33"/>
      <c r="N43" s="42"/>
      <c r="O43" s="21"/>
      <c r="P43" s="21">
        <v>38</v>
      </c>
      <c r="Q43" s="21"/>
      <c r="R43" s="21">
        <v>22</v>
      </c>
      <c r="S43" s="21"/>
      <c r="T43" s="21"/>
      <c r="U43" s="21"/>
      <c r="V43" s="21"/>
      <c r="W43" s="21"/>
      <c r="X43" s="21"/>
      <c r="Y43" s="21"/>
      <c r="Z43" s="21"/>
      <c r="AA43" s="21"/>
      <c r="AB43" s="193">
        <f>SUM(P43,H43,L43,T43,Z43)</f>
        <v>38</v>
      </c>
      <c r="AC43" s="33" t="s">
        <v>4</v>
      </c>
      <c r="AD43" s="18">
        <f t="shared" si="1"/>
        <v>22</v>
      </c>
    </row>
    <row r="44" spans="1:30" s="17" customFormat="1" ht="12.75">
      <c r="A44" s="17">
        <v>17</v>
      </c>
      <c r="B44" s="22" t="s">
        <v>803</v>
      </c>
      <c r="C44" s="22" t="s">
        <v>804</v>
      </c>
      <c r="D44" s="30"/>
      <c r="E44" s="33"/>
      <c r="F44" s="30"/>
      <c r="G44" s="30"/>
      <c r="H44" s="42">
        <v>36</v>
      </c>
      <c r="I44" s="33" t="s">
        <v>4</v>
      </c>
      <c r="J44" s="42">
        <v>21</v>
      </c>
      <c r="K44" s="24"/>
      <c r="L44" s="42"/>
      <c r="M44" s="21"/>
      <c r="N44" s="4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193">
        <f>SUM(D44,H44,P44,T44,Z44)</f>
        <v>36</v>
      </c>
      <c r="AC44" s="33" t="s">
        <v>4</v>
      </c>
      <c r="AD44" s="18">
        <f t="shared" si="1"/>
        <v>21</v>
      </c>
    </row>
    <row r="45" spans="1:30" s="17" customFormat="1" ht="12.75">
      <c r="A45" s="17">
        <v>18</v>
      </c>
      <c r="B45" s="42" t="s">
        <v>224</v>
      </c>
      <c r="C45" s="42" t="s">
        <v>13</v>
      </c>
      <c r="D45" s="30"/>
      <c r="E45" s="33"/>
      <c r="F45" s="30"/>
      <c r="G45" s="30"/>
      <c r="H45" s="42"/>
      <c r="I45" s="33" t="s">
        <v>4</v>
      </c>
      <c r="J45" s="42"/>
      <c r="K45" s="24"/>
      <c r="L45" s="42">
        <v>35</v>
      </c>
      <c r="M45" s="33" t="s">
        <v>4</v>
      </c>
      <c r="N45" s="42">
        <v>21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93">
        <f>SUM(D45,H45,L45,T45,Z45)</f>
        <v>35</v>
      </c>
      <c r="AC45" s="33" t="s">
        <v>4</v>
      </c>
      <c r="AD45" s="18">
        <f t="shared" si="1"/>
        <v>21</v>
      </c>
    </row>
    <row r="46" spans="1:30" s="17" customFormat="1" ht="12.75">
      <c r="A46" s="17">
        <v>19</v>
      </c>
      <c r="B46" s="21" t="s">
        <v>841</v>
      </c>
      <c r="C46" s="21" t="s">
        <v>55</v>
      </c>
      <c r="D46" s="21"/>
      <c r="E46" s="21"/>
      <c r="F46" s="30"/>
      <c r="G46" s="30"/>
      <c r="H46" s="42"/>
      <c r="I46" s="33" t="s">
        <v>4</v>
      </c>
      <c r="J46" s="42"/>
      <c r="K46" s="24"/>
      <c r="L46" s="42">
        <v>35</v>
      </c>
      <c r="M46" s="33" t="s">
        <v>4</v>
      </c>
      <c r="N46" s="42">
        <v>20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193">
        <f>SUM(D46,H46,L46,T46,Z46)</f>
        <v>35</v>
      </c>
      <c r="AC46" s="33" t="s">
        <v>4</v>
      </c>
      <c r="AD46" s="18">
        <f t="shared" si="1"/>
        <v>20</v>
      </c>
    </row>
    <row r="47" spans="1:30" s="17" customFormat="1" ht="12.75">
      <c r="A47" s="17">
        <v>20</v>
      </c>
      <c r="B47" s="42" t="s">
        <v>194</v>
      </c>
      <c r="C47" s="42" t="s">
        <v>13</v>
      </c>
      <c r="D47" s="30"/>
      <c r="E47" s="33"/>
      <c r="F47" s="30"/>
      <c r="G47" s="30"/>
      <c r="H47" s="42"/>
      <c r="I47" s="33" t="s">
        <v>4</v>
      </c>
      <c r="J47" s="42"/>
      <c r="K47" s="24"/>
      <c r="L47" s="42">
        <v>35</v>
      </c>
      <c r="M47" s="33" t="s">
        <v>4</v>
      </c>
      <c r="N47" s="42">
        <v>20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93">
        <f>SUM(D47,H47,L47,T47,Z47)</f>
        <v>35</v>
      </c>
      <c r="AC47" s="33" t="s">
        <v>4</v>
      </c>
      <c r="AD47" s="18">
        <f t="shared" si="1"/>
        <v>20</v>
      </c>
    </row>
    <row r="48" spans="1:31" s="17" customFormat="1" ht="12.75">
      <c r="A48" s="17">
        <v>21</v>
      </c>
      <c r="B48" s="204" t="s">
        <v>845</v>
      </c>
      <c r="C48" s="204" t="s">
        <v>105</v>
      </c>
      <c r="D48" s="10"/>
      <c r="E48" s="33"/>
      <c r="F48" s="30"/>
      <c r="G48" s="30"/>
      <c r="H48" s="23"/>
      <c r="I48" s="33"/>
      <c r="J48" s="24"/>
      <c r="K48" s="24"/>
      <c r="L48" s="42"/>
      <c r="M48" s="33"/>
      <c r="N48" s="42"/>
      <c r="O48" s="21"/>
      <c r="P48" s="42">
        <v>31</v>
      </c>
      <c r="Q48" s="21"/>
      <c r="R48" s="42">
        <v>18</v>
      </c>
      <c r="S48" s="21"/>
      <c r="T48" s="21"/>
      <c r="U48" s="21"/>
      <c r="V48" s="21"/>
      <c r="W48" s="21"/>
      <c r="X48" s="21"/>
      <c r="Y48" s="21"/>
      <c r="Z48" s="21"/>
      <c r="AA48" s="21"/>
      <c r="AB48" s="193">
        <f>SUM(P48,H48,L48,T48,Z48)</f>
        <v>31</v>
      </c>
      <c r="AC48" s="33" t="s">
        <v>4</v>
      </c>
      <c r="AD48" s="18">
        <f t="shared" si="1"/>
        <v>18</v>
      </c>
      <c r="AE48"/>
    </row>
    <row r="49" spans="1:31" s="17" customFormat="1" ht="12.75">
      <c r="A49" s="17">
        <v>22</v>
      </c>
      <c r="B49" s="42" t="s">
        <v>218</v>
      </c>
      <c r="C49" s="42" t="s">
        <v>6</v>
      </c>
      <c r="D49" s="30"/>
      <c r="E49" s="33"/>
      <c r="F49" s="30"/>
      <c r="G49" s="30"/>
      <c r="H49" s="42">
        <v>29</v>
      </c>
      <c r="I49" s="33" t="s">
        <v>4</v>
      </c>
      <c r="J49" s="42">
        <v>18</v>
      </c>
      <c r="K49" s="24"/>
      <c r="L49" s="42"/>
      <c r="M49" s="21"/>
      <c r="N49" s="42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93">
        <f>SUM(P49,H49,L49,T49,Z49)</f>
        <v>29</v>
      </c>
      <c r="AC49" s="33" t="s">
        <v>4</v>
      </c>
      <c r="AD49" s="18">
        <f t="shared" si="1"/>
        <v>18</v>
      </c>
      <c r="AE49"/>
    </row>
    <row r="50" spans="1:31" s="17" customFormat="1" ht="12.75">
      <c r="A50" s="17">
        <v>23</v>
      </c>
      <c r="B50" s="42" t="s">
        <v>219</v>
      </c>
      <c r="C50" s="42" t="s">
        <v>13</v>
      </c>
      <c r="D50" s="10"/>
      <c r="E50" s="33"/>
      <c r="F50" s="30"/>
      <c r="G50" s="30"/>
      <c r="H50" s="23"/>
      <c r="I50" s="33"/>
      <c r="J50" s="24"/>
      <c r="K50" s="24"/>
      <c r="L50" s="42">
        <v>28</v>
      </c>
      <c r="M50" s="33" t="s">
        <v>4</v>
      </c>
      <c r="N50" s="42">
        <v>18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93">
        <f>SUM(P50,H50,L50,T50,Z50)</f>
        <v>28</v>
      </c>
      <c r="AC50" s="33" t="s">
        <v>4</v>
      </c>
      <c r="AD50" s="18">
        <f t="shared" si="1"/>
        <v>18</v>
      </c>
      <c r="AE50"/>
    </row>
    <row r="51" spans="1:31" s="17" customFormat="1" ht="12.75">
      <c r="A51" s="17">
        <v>24</v>
      </c>
      <c r="B51" s="21" t="s">
        <v>805</v>
      </c>
      <c r="C51" s="21" t="s">
        <v>65</v>
      </c>
      <c r="D51" s="30"/>
      <c r="E51" s="33"/>
      <c r="F51" s="30"/>
      <c r="G51" s="30"/>
      <c r="H51" s="42">
        <v>7</v>
      </c>
      <c r="I51" s="33" t="s">
        <v>4</v>
      </c>
      <c r="J51" s="42">
        <v>5</v>
      </c>
      <c r="K51" s="24"/>
      <c r="L51" s="42"/>
      <c r="M51" s="33" t="s">
        <v>4</v>
      </c>
      <c r="N51" s="42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193">
        <f>SUM(P51,H51,L51,T51,Z51)</f>
        <v>7</v>
      </c>
      <c r="AC51" s="33" t="s">
        <v>4</v>
      </c>
      <c r="AD51" s="18">
        <f t="shared" si="1"/>
        <v>5</v>
      </c>
      <c r="AE51"/>
    </row>
    <row r="52" spans="1:31" s="17" customFormat="1" ht="12.75">
      <c r="A52" s="17">
        <v>25</v>
      </c>
      <c r="B52" s="10" t="s">
        <v>593</v>
      </c>
      <c r="C52" s="10" t="s">
        <v>51</v>
      </c>
      <c r="D52" s="10">
        <v>6</v>
      </c>
      <c r="E52" s="33" t="s">
        <v>4</v>
      </c>
      <c r="F52" s="30">
        <v>5</v>
      </c>
      <c r="G52" s="30"/>
      <c r="H52" s="42"/>
      <c r="I52" s="33" t="s">
        <v>4</v>
      </c>
      <c r="J52" s="42"/>
      <c r="K52" s="24"/>
      <c r="L52" s="42"/>
      <c r="M52" s="33" t="s">
        <v>4</v>
      </c>
      <c r="N52" s="4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93">
        <v>6</v>
      </c>
      <c r="AC52" s="33" t="s">
        <v>4</v>
      </c>
      <c r="AD52" s="18">
        <f t="shared" si="1"/>
        <v>5</v>
      </c>
      <c r="AE52"/>
    </row>
    <row r="53" spans="2:31" s="17" customFormat="1" ht="12.75">
      <c r="B53" s="10"/>
      <c r="C53" s="10"/>
      <c r="D53" s="10"/>
      <c r="E53" s="33"/>
      <c r="F53" s="30"/>
      <c r="G53" s="30"/>
      <c r="H53" s="42"/>
      <c r="I53" s="33"/>
      <c r="J53" s="42"/>
      <c r="K53" s="24"/>
      <c r="L53" s="42"/>
      <c r="M53" s="33"/>
      <c r="N53" s="4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93"/>
      <c r="AC53" s="33"/>
      <c r="AD53" s="18"/>
      <c r="AE53"/>
    </row>
    <row r="54" spans="1:27" ht="12.75">
      <c r="A54" s="5" t="s">
        <v>35</v>
      </c>
      <c r="D54" s="206" t="s">
        <v>32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7"/>
    </row>
    <row r="55" spans="1:30" ht="12.75">
      <c r="A55" s="8"/>
      <c r="B55" s="8" t="s">
        <v>1</v>
      </c>
      <c r="C55" s="8" t="s">
        <v>2</v>
      </c>
      <c r="D55" s="209">
        <v>1</v>
      </c>
      <c r="E55" s="209"/>
      <c r="F55" s="209"/>
      <c r="G55" s="44"/>
      <c r="H55" s="209">
        <v>2</v>
      </c>
      <c r="I55" s="209"/>
      <c r="J55" s="209"/>
      <c r="K55" s="44"/>
      <c r="L55" s="209">
        <v>3</v>
      </c>
      <c r="M55" s="209"/>
      <c r="N55" s="209"/>
      <c r="O55" s="44"/>
      <c r="P55" s="209">
        <v>4</v>
      </c>
      <c r="Q55" s="209"/>
      <c r="R55" s="209"/>
      <c r="S55" s="44"/>
      <c r="T55" s="209">
        <v>5</v>
      </c>
      <c r="U55" s="209"/>
      <c r="V55" s="209"/>
      <c r="W55" s="44"/>
      <c r="X55" s="209">
        <v>6</v>
      </c>
      <c r="Y55" s="209"/>
      <c r="Z55" s="209"/>
      <c r="AA55" s="44"/>
      <c r="AB55" s="205" t="s">
        <v>25</v>
      </c>
      <c r="AC55" s="205"/>
      <c r="AD55" s="205"/>
    </row>
    <row r="56" spans="1:30" s="17" customFormat="1" ht="12.75">
      <c r="A56" s="17">
        <v>1</v>
      </c>
      <c r="B56" s="88" t="s">
        <v>197</v>
      </c>
      <c r="C56" s="31" t="s">
        <v>3</v>
      </c>
      <c r="D56" s="30">
        <v>40</v>
      </c>
      <c r="E56" s="33" t="s">
        <v>4</v>
      </c>
      <c r="F56" s="30">
        <v>24</v>
      </c>
      <c r="G56" s="30"/>
      <c r="H56" s="23">
        <v>45</v>
      </c>
      <c r="I56" s="33" t="s">
        <v>4</v>
      </c>
      <c r="J56" s="24">
        <v>23</v>
      </c>
      <c r="K56" s="24"/>
      <c r="L56" s="21"/>
      <c r="M56" s="21"/>
      <c r="N56" s="21"/>
      <c r="O56" s="21"/>
      <c r="P56" s="21">
        <v>37</v>
      </c>
      <c r="Q56" s="21"/>
      <c r="R56" s="21">
        <v>23</v>
      </c>
      <c r="S56" s="21"/>
      <c r="T56" s="21"/>
      <c r="U56" s="21"/>
      <c r="V56" s="21"/>
      <c r="W56" s="21"/>
      <c r="X56" s="21"/>
      <c r="Y56" s="21"/>
      <c r="Z56" s="21"/>
      <c r="AA56" s="19"/>
      <c r="AB56" s="48">
        <f>SUM(D56,H56,L56,P56,T56,X56)</f>
        <v>122</v>
      </c>
      <c r="AC56" s="39" t="s">
        <v>4</v>
      </c>
      <c r="AD56" s="18">
        <f>SUM(F56,J56,R56,V56,Z56)</f>
        <v>70</v>
      </c>
    </row>
    <row r="57" spans="1:30" s="17" customFormat="1" ht="12.75">
      <c r="A57" s="17">
        <v>2</v>
      </c>
      <c r="B57" s="42" t="s">
        <v>825</v>
      </c>
      <c r="C57" s="42" t="s">
        <v>13</v>
      </c>
      <c r="D57" s="21"/>
      <c r="E57" s="33" t="s">
        <v>4</v>
      </c>
      <c r="F57" s="21"/>
      <c r="G57" s="21"/>
      <c r="H57" s="42"/>
      <c r="I57" s="33" t="s">
        <v>4</v>
      </c>
      <c r="J57" s="42"/>
      <c r="K57" s="21"/>
      <c r="L57" s="21">
        <v>40</v>
      </c>
      <c r="M57" s="33" t="s">
        <v>4</v>
      </c>
      <c r="N57" s="21">
        <v>22</v>
      </c>
      <c r="O57" s="21"/>
      <c r="P57" s="21">
        <v>35</v>
      </c>
      <c r="Q57" s="10"/>
      <c r="R57" s="21">
        <v>20</v>
      </c>
      <c r="S57" s="21"/>
      <c r="T57" s="42"/>
      <c r="U57" s="10" t="s">
        <v>4</v>
      </c>
      <c r="V57" s="42"/>
      <c r="W57" s="21"/>
      <c r="X57" s="21"/>
      <c r="Y57" s="10"/>
      <c r="Z57" s="21"/>
      <c r="AA57" s="19"/>
      <c r="AB57" s="48">
        <f>SUM(H57,L57,P57,T57,X57)</f>
        <v>75</v>
      </c>
      <c r="AC57" s="39" t="s">
        <v>4</v>
      </c>
      <c r="AD57" s="18">
        <f>SUM(J57,N57,R57,V57,Z57)</f>
        <v>42</v>
      </c>
    </row>
    <row r="58" spans="1:30" s="17" customFormat="1" ht="12.75">
      <c r="A58" s="17">
        <v>3</v>
      </c>
      <c r="B58" s="87" t="s">
        <v>205</v>
      </c>
      <c r="C58" s="31" t="s">
        <v>6</v>
      </c>
      <c r="D58" s="30"/>
      <c r="E58" s="33" t="s">
        <v>4</v>
      </c>
      <c r="F58" s="30"/>
      <c r="G58" s="30"/>
      <c r="H58" s="23"/>
      <c r="I58" s="33" t="s">
        <v>4</v>
      </c>
      <c r="J58" s="24"/>
      <c r="K58" s="24"/>
      <c r="L58" s="21">
        <v>33</v>
      </c>
      <c r="M58" s="33" t="s">
        <v>4</v>
      </c>
      <c r="N58" s="21">
        <v>20</v>
      </c>
      <c r="O58" s="21"/>
      <c r="P58" s="21">
        <v>34</v>
      </c>
      <c r="Q58" s="21"/>
      <c r="R58" s="21">
        <v>22</v>
      </c>
      <c r="S58" s="21"/>
      <c r="T58" s="42"/>
      <c r="U58" s="10"/>
      <c r="V58" s="42"/>
      <c r="W58" s="21"/>
      <c r="X58" s="21"/>
      <c r="Y58" s="10"/>
      <c r="Z58" s="21"/>
      <c r="AA58" s="19"/>
      <c r="AB58" s="48">
        <f>SUM(D58,L58,P58,T58,X58)</f>
        <v>67</v>
      </c>
      <c r="AC58" s="39" t="s">
        <v>4</v>
      </c>
      <c r="AD58" s="18">
        <f>SUM(F58,N58,R58,V58,Z58)</f>
        <v>42</v>
      </c>
    </row>
    <row r="59" spans="1:30" ht="12.75">
      <c r="A59" s="17">
        <v>4</v>
      </c>
      <c r="B59" s="88" t="s">
        <v>802</v>
      </c>
      <c r="C59" s="31" t="s">
        <v>6</v>
      </c>
      <c r="D59" s="30"/>
      <c r="E59" s="33" t="s">
        <v>4</v>
      </c>
      <c r="F59" s="30"/>
      <c r="G59" s="30"/>
      <c r="H59" s="23">
        <v>22</v>
      </c>
      <c r="I59" s="33" t="s">
        <v>4</v>
      </c>
      <c r="J59" s="24">
        <v>14</v>
      </c>
      <c r="K59" s="24"/>
      <c r="L59" s="21"/>
      <c r="M59" s="33" t="s">
        <v>4</v>
      </c>
      <c r="N59" s="21"/>
      <c r="O59" s="21"/>
      <c r="P59" s="42">
        <v>22</v>
      </c>
      <c r="Q59" s="21"/>
      <c r="R59" s="42">
        <v>13</v>
      </c>
      <c r="S59" s="21"/>
      <c r="T59" s="21"/>
      <c r="U59" s="21"/>
      <c r="V59" s="21"/>
      <c r="W59" s="21"/>
      <c r="X59" s="21"/>
      <c r="Y59" s="21"/>
      <c r="Z59" s="21"/>
      <c r="AA59" s="19"/>
      <c r="AB59" s="48">
        <f>SUM(H59,L59,P59,T59,X59)</f>
        <v>44</v>
      </c>
      <c r="AC59" s="39" t="s">
        <v>4</v>
      </c>
      <c r="AD59" s="18">
        <f>SUM(J59,N59,R59,V59,Z59)</f>
        <v>27</v>
      </c>
    </row>
    <row r="60" spans="1:33" ht="12.75">
      <c r="A60" s="17">
        <v>5</v>
      </c>
      <c r="B60" s="42" t="s">
        <v>467</v>
      </c>
      <c r="C60" s="42" t="s">
        <v>3</v>
      </c>
      <c r="D60" s="30"/>
      <c r="E60" s="33" t="s">
        <v>4</v>
      </c>
      <c r="F60" s="30"/>
      <c r="G60" s="30"/>
      <c r="H60" s="42"/>
      <c r="I60" s="33" t="s">
        <v>4</v>
      </c>
      <c r="J60" s="42"/>
      <c r="K60" s="11"/>
      <c r="L60" s="10">
        <v>36</v>
      </c>
      <c r="M60" s="33" t="s">
        <v>4</v>
      </c>
      <c r="N60" s="10">
        <v>22</v>
      </c>
      <c r="O60" s="10"/>
      <c r="P60" s="42"/>
      <c r="Q60" s="10" t="s">
        <v>4</v>
      </c>
      <c r="R60" s="42"/>
      <c r="S60" s="10"/>
      <c r="T60" s="10"/>
      <c r="U60" s="10"/>
      <c r="V60" s="10"/>
      <c r="W60" s="10"/>
      <c r="X60" s="10"/>
      <c r="Y60" s="10"/>
      <c r="Z60" s="10"/>
      <c r="AA60" s="5"/>
      <c r="AB60" s="48">
        <f>SUM(D60,L60,P60,T60,X60)</f>
        <v>36</v>
      </c>
      <c r="AC60" s="39" t="s">
        <v>4</v>
      </c>
      <c r="AD60" s="18">
        <f>SUM(F60,N60,R60,V60,Z60)</f>
        <v>22</v>
      </c>
      <c r="AG60" s="17"/>
    </row>
    <row r="61" spans="1:30" ht="12.75">
      <c r="A61" s="17">
        <v>6</v>
      </c>
      <c r="B61" s="87" t="s">
        <v>204</v>
      </c>
      <c r="C61" s="31" t="s">
        <v>13</v>
      </c>
      <c r="D61" s="30"/>
      <c r="E61" s="33" t="s">
        <v>4</v>
      </c>
      <c r="F61" s="30"/>
      <c r="G61" s="30"/>
      <c r="H61" s="9"/>
      <c r="I61" s="33" t="s">
        <v>4</v>
      </c>
      <c r="J61" s="11"/>
      <c r="K61" s="11"/>
      <c r="L61" s="10">
        <v>32</v>
      </c>
      <c r="M61" s="33" t="s">
        <v>4</v>
      </c>
      <c r="N61" s="10">
        <v>20</v>
      </c>
      <c r="O61" s="10">
        <v>20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5"/>
      <c r="AB61" s="48">
        <f>SUM(D61,L61,P61,T61,X61)</f>
        <v>32</v>
      </c>
      <c r="AC61" s="39" t="s">
        <v>4</v>
      </c>
      <c r="AD61" s="18">
        <f>SUM(F61,N61,R61,V61,Z61)</f>
        <v>20</v>
      </c>
    </row>
    <row r="62" spans="1:30" ht="12.75">
      <c r="A62" s="17">
        <v>7</v>
      </c>
      <c r="B62" s="42" t="s">
        <v>827</v>
      </c>
      <c r="C62" s="42" t="s">
        <v>13</v>
      </c>
      <c r="D62" s="42"/>
      <c r="E62" s="33" t="s">
        <v>4</v>
      </c>
      <c r="F62" s="42"/>
      <c r="G62" s="42"/>
      <c r="H62" s="42"/>
      <c r="I62" s="33" t="s">
        <v>4</v>
      </c>
      <c r="J62" s="42"/>
      <c r="K62" s="21"/>
      <c r="L62" s="21">
        <v>31</v>
      </c>
      <c r="M62" s="33" t="s">
        <v>4</v>
      </c>
      <c r="N62" s="21">
        <v>19</v>
      </c>
      <c r="O62" s="21"/>
      <c r="P62" s="21"/>
      <c r="Q62" s="10"/>
      <c r="R62" s="21"/>
      <c r="S62" s="21"/>
      <c r="T62" s="42"/>
      <c r="U62" s="10" t="s">
        <v>4</v>
      </c>
      <c r="V62" s="42"/>
      <c r="W62" s="21"/>
      <c r="X62" s="21"/>
      <c r="Y62" s="10"/>
      <c r="Z62" s="21"/>
      <c r="AA62" s="19"/>
      <c r="AB62" s="48">
        <f>SUM(H62,L62,P62,T62,X62)</f>
        <v>31</v>
      </c>
      <c r="AC62" s="39" t="s">
        <v>4</v>
      </c>
      <c r="AD62" s="18">
        <f>SUM(N62,R62,V62,Z62)</f>
        <v>19</v>
      </c>
    </row>
    <row r="63" spans="1:30" ht="12.75">
      <c r="A63" s="17">
        <v>8</v>
      </c>
      <c r="B63" s="87" t="s">
        <v>92</v>
      </c>
      <c r="C63" s="31" t="s">
        <v>6</v>
      </c>
      <c r="D63" s="30"/>
      <c r="E63" s="33" t="s">
        <v>4</v>
      </c>
      <c r="F63" s="30"/>
      <c r="G63" s="30"/>
      <c r="H63" s="23"/>
      <c r="I63" s="33" t="s">
        <v>4</v>
      </c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19"/>
      <c r="AB63" s="48">
        <f>SUM(D63,L63,P63,T63,X63)</f>
        <v>0</v>
      </c>
      <c r="AC63" s="39" t="s">
        <v>4</v>
      </c>
      <c r="AD63" s="18">
        <f>SUM(F63,N63,R63,V63,Z63)</f>
        <v>0</v>
      </c>
    </row>
    <row r="64" spans="1:30" ht="12.75">
      <c r="A64" s="17">
        <v>9</v>
      </c>
      <c r="B64" s="87" t="s">
        <v>405</v>
      </c>
      <c r="C64" s="42" t="s">
        <v>5</v>
      </c>
      <c r="D64" s="42"/>
      <c r="E64" s="33" t="s">
        <v>4</v>
      </c>
      <c r="F64" s="21"/>
      <c r="G64" s="21"/>
      <c r="H64" s="23"/>
      <c r="I64" s="33" t="s">
        <v>4</v>
      </c>
      <c r="J64" s="24"/>
      <c r="K64" s="21"/>
      <c r="L64" s="21"/>
      <c r="M64" s="21"/>
      <c r="N64" s="21"/>
      <c r="O64" s="21"/>
      <c r="P64" s="21"/>
      <c r="Q64" s="10"/>
      <c r="R64" s="21"/>
      <c r="S64" s="21"/>
      <c r="T64" s="21"/>
      <c r="U64" s="10" t="s">
        <v>4</v>
      </c>
      <c r="V64" s="21"/>
      <c r="W64" s="21"/>
      <c r="X64" s="21"/>
      <c r="Y64" s="10"/>
      <c r="Z64" s="21"/>
      <c r="AA64" s="19"/>
      <c r="AB64" s="48">
        <f>SUM(D64,L64,P64,T64,X64)</f>
        <v>0</v>
      </c>
      <c r="AC64" s="39" t="s">
        <v>4</v>
      </c>
      <c r="AD64" s="18">
        <f>SUM(F64,N64,R64,V64,Z64)</f>
        <v>0</v>
      </c>
    </row>
    <row r="65" spans="1:30" ht="12.75">
      <c r="A65" s="17">
        <v>10</v>
      </c>
      <c r="B65" s="87" t="s">
        <v>206</v>
      </c>
      <c r="C65" s="31" t="s">
        <v>5</v>
      </c>
      <c r="D65" s="77"/>
      <c r="E65" s="39" t="s">
        <v>4</v>
      </c>
      <c r="F65" s="77"/>
      <c r="G65" s="77"/>
      <c r="H65" s="4"/>
      <c r="I65" s="39" t="s">
        <v>4</v>
      </c>
      <c r="J65" s="6"/>
      <c r="K65" s="18"/>
      <c r="L65" s="19"/>
      <c r="M65" s="5"/>
      <c r="N65" s="19"/>
      <c r="O65" s="19"/>
      <c r="P65" s="19"/>
      <c r="Q65" s="5"/>
      <c r="R65" s="19"/>
      <c r="S65" s="19"/>
      <c r="T65" s="19"/>
      <c r="U65" s="19"/>
      <c r="V65" s="19"/>
      <c r="W65" s="19"/>
      <c r="X65" s="19"/>
      <c r="Y65" s="5"/>
      <c r="Z65" s="19"/>
      <c r="AA65" s="19"/>
      <c r="AB65" s="48">
        <f>SUM(D65,L65,P65,T65,X65)</f>
        <v>0</v>
      </c>
      <c r="AC65" s="39" t="s">
        <v>4</v>
      </c>
      <c r="AD65" s="18">
        <f>SUM(F65,N65,R65,V65,Z65)</f>
        <v>0</v>
      </c>
    </row>
    <row r="66" spans="1:30" ht="12.75">
      <c r="A66" s="17">
        <v>11</v>
      </c>
      <c r="D66" s="77"/>
      <c r="E66" s="39" t="s">
        <v>4</v>
      </c>
      <c r="F66" s="77"/>
      <c r="G66" s="77"/>
      <c r="H66" s="4"/>
      <c r="I66" s="39" t="s">
        <v>4</v>
      </c>
      <c r="J66" s="6"/>
      <c r="K66" s="6"/>
      <c r="L66" s="5"/>
      <c r="M66" s="5"/>
      <c r="N66" s="5"/>
      <c r="O66" s="5"/>
      <c r="P66" s="40"/>
      <c r="Q66" s="5"/>
      <c r="R66" s="40"/>
      <c r="S66" s="5"/>
      <c r="T66" s="5"/>
      <c r="U66" s="5"/>
      <c r="V66" s="5"/>
      <c r="W66" s="5"/>
      <c r="X66" s="5"/>
      <c r="Y66" s="5"/>
      <c r="Z66" s="5"/>
      <c r="AA66" s="5"/>
      <c r="AB66" s="48">
        <f>SUM(D66,L66,P66,T66,X66)</f>
        <v>0</v>
      </c>
      <c r="AC66" s="39" t="s">
        <v>4</v>
      </c>
      <c r="AD66" s="18">
        <f>SUM(F66,N66,R66,V66,Z66)</f>
        <v>0</v>
      </c>
    </row>
    <row r="67" spans="1:30" ht="12.75">
      <c r="A67" s="17"/>
      <c r="B67" s="87"/>
      <c r="C67" s="31"/>
      <c r="D67" s="30"/>
      <c r="E67" s="39"/>
      <c r="F67" s="30"/>
      <c r="G67" s="30"/>
      <c r="H67" s="9"/>
      <c r="I67" s="39"/>
      <c r="J67" s="11"/>
      <c r="K67" s="11"/>
      <c r="L67" s="10"/>
      <c r="M67" s="10"/>
      <c r="N67" s="10"/>
      <c r="O67" s="10"/>
      <c r="P67" s="42"/>
      <c r="Q67" s="10"/>
      <c r="R67" s="42"/>
      <c r="S67" s="10"/>
      <c r="T67" s="10"/>
      <c r="U67" s="10"/>
      <c r="V67" s="10"/>
      <c r="W67" s="10"/>
      <c r="X67" s="10"/>
      <c r="Y67" s="10"/>
      <c r="Z67" s="10"/>
      <c r="AA67" s="5"/>
      <c r="AB67" s="48"/>
      <c r="AC67" s="39"/>
      <c r="AD67" s="39"/>
    </row>
    <row r="68" spans="1:27" ht="12.75">
      <c r="A68" s="5" t="s">
        <v>45</v>
      </c>
      <c r="D68" s="206" t="s">
        <v>32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7"/>
    </row>
    <row r="69" spans="1:30" ht="12.75">
      <c r="A69" s="8"/>
      <c r="B69" s="8" t="s">
        <v>1</v>
      </c>
      <c r="C69" s="8" t="s">
        <v>2</v>
      </c>
      <c r="D69" s="209">
        <v>1</v>
      </c>
      <c r="E69" s="209"/>
      <c r="F69" s="209"/>
      <c r="G69" s="44"/>
      <c r="H69" s="209">
        <v>2</v>
      </c>
      <c r="I69" s="209"/>
      <c r="J69" s="209"/>
      <c r="K69" s="44"/>
      <c r="L69" s="209">
        <v>3</v>
      </c>
      <c r="M69" s="209"/>
      <c r="N69" s="209"/>
      <c r="O69" s="44"/>
      <c r="P69" s="209">
        <v>4</v>
      </c>
      <c r="Q69" s="209"/>
      <c r="R69" s="209"/>
      <c r="S69" s="44"/>
      <c r="T69" s="209">
        <v>5</v>
      </c>
      <c r="U69" s="209"/>
      <c r="V69" s="209"/>
      <c r="W69" s="44"/>
      <c r="X69" s="209">
        <v>6</v>
      </c>
      <c r="Y69" s="209"/>
      <c r="Z69" s="209"/>
      <c r="AA69" s="44"/>
      <c r="AB69" s="205" t="s">
        <v>25</v>
      </c>
      <c r="AC69" s="205"/>
      <c r="AD69" s="205"/>
    </row>
    <row r="70" spans="1:30" ht="13.5" thickBot="1">
      <c r="A70" s="117">
        <v>1</v>
      </c>
      <c r="B70" s="158" t="s">
        <v>233</v>
      </c>
      <c r="C70" s="158" t="s">
        <v>13</v>
      </c>
      <c r="D70" s="159">
        <v>28</v>
      </c>
      <c r="E70" s="160"/>
      <c r="F70" s="159">
        <v>21</v>
      </c>
      <c r="G70" s="159"/>
      <c r="H70" s="119"/>
      <c r="I70" s="121" t="s">
        <v>4</v>
      </c>
      <c r="J70" s="120"/>
      <c r="K70" s="120"/>
      <c r="L70" s="121"/>
      <c r="M70" s="121" t="s">
        <v>4</v>
      </c>
      <c r="N70" s="121"/>
      <c r="O70" s="121"/>
      <c r="P70" s="121">
        <v>30</v>
      </c>
      <c r="Q70" s="121" t="s">
        <v>4</v>
      </c>
      <c r="R70" s="121">
        <v>16</v>
      </c>
      <c r="S70" s="121"/>
      <c r="T70" s="121"/>
      <c r="U70" s="121"/>
      <c r="V70" s="121"/>
      <c r="W70" s="130"/>
      <c r="X70" s="121"/>
      <c r="Y70" s="121"/>
      <c r="Z70" s="121"/>
      <c r="AA70" s="121"/>
      <c r="AB70" s="122">
        <f>SUM(D70,H70,L70,P70,X70)</f>
        <v>58</v>
      </c>
      <c r="AC70" s="165" t="s">
        <v>4</v>
      </c>
      <c r="AD70" s="120">
        <f>SUM(F70,J70,N70,R70,Z70)</f>
        <v>37</v>
      </c>
    </row>
    <row r="71" spans="2:30" s="17" customFormat="1" ht="12.75">
      <c r="B71" s="96"/>
      <c r="C71" s="96"/>
      <c r="AB71" s="48"/>
      <c r="AC71" s="39"/>
      <c r="AD71" s="18"/>
    </row>
    <row r="72" spans="1:30" s="17" customFormat="1" ht="12.75">
      <c r="A72"/>
      <c r="B72"/>
      <c r="C72"/>
      <c r="D72" s="3"/>
      <c r="E72"/>
      <c r="F72" s="2"/>
      <c r="G72" s="2"/>
      <c r="H72" s="3"/>
      <c r="I72"/>
      <c r="J72" s="2"/>
      <c r="K72" s="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34"/>
      <c r="AC72" s="14"/>
      <c r="AD72" s="6"/>
    </row>
    <row r="73" spans="1:30" s="17" customFormat="1" ht="12.75">
      <c r="A73" s="5" t="s">
        <v>19</v>
      </c>
      <c r="B73"/>
      <c r="C73"/>
      <c r="D73" s="206" t="s">
        <v>32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7"/>
      <c r="AB73" s="34"/>
      <c r="AC73" s="14"/>
      <c r="AD73" s="6"/>
    </row>
    <row r="74" spans="1:31" s="17" customFormat="1" ht="12.75">
      <c r="A74" s="8"/>
      <c r="B74" s="8" t="s">
        <v>1</v>
      </c>
      <c r="C74" s="8" t="s">
        <v>2</v>
      </c>
      <c r="D74" s="209">
        <v>1</v>
      </c>
      <c r="E74" s="209"/>
      <c r="F74" s="209"/>
      <c r="G74" s="44"/>
      <c r="H74" s="209">
        <v>2</v>
      </c>
      <c r="I74" s="209"/>
      <c r="J74" s="209"/>
      <c r="K74" s="44"/>
      <c r="L74" s="209">
        <v>3</v>
      </c>
      <c r="M74" s="209"/>
      <c r="N74" s="209"/>
      <c r="O74" s="44"/>
      <c r="P74" s="209">
        <v>4</v>
      </c>
      <c r="Q74" s="209"/>
      <c r="R74" s="209"/>
      <c r="S74" s="44"/>
      <c r="T74" s="209">
        <v>5</v>
      </c>
      <c r="U74" s="209"/>
      <c r="V74" s="209"/>
      <c r="W74" s="44"/>
      <c r="X74" s="209">
        <v>6</v>
      </c>
      <c r="Y74" s="209"/>
      <c r="Z74" s="209"/>
      <c r="AA74" s="44"/>
      <c r="AB74" s="205" t="s">
        <v>25</v>
      </c>
      <c r="AC74" s="205"/>
      <c r="AD74" s="205"/>
      <c r="AE74" s="18"/>
    </row>
    <row r="75" spans="1:31" s="17" customFormat="1" ht="12.75">
      <c r="A75" s="17">
        <v>1</v>
      </c>
      <c r="B75" s="31" t="s">
        <v>216</v>
      </c>
      <c r="C75" s="31" t="s">
        <v>6</v>
      </c>
      <c r="D75" s="77"/>
      <c r="E75" s="39" t="s">
        <v>4</v>
      </c>
      <c r="F75" s="77"/>
      <c r="G75" s="77"/>
      <c r="H75" s="75">
        <v>44</v>
      </c>
      <c r="I75" s="76" t="s">
        <v>4</v>
      </c>
      <c r="J75" s="18">
        <v>24</v>
      </c>
      <c r="K75" s="18"/>
      <c r="L75" s="19">
        <v>43</v>
      </c>
      <c r="M75" s="19" t="s">
        <v>4</v>
      </c>
      <c r="N75" s="19">
        <v>24</v>
      </c>
      <c r="O75" s="19"/>
      <c r="P75" s="19">
        <v>46</v>
      </c>
      <c r="Q75" s="19" t="s">
        <v>4</v>
      </c>
      <c r="R75" s="19">
        <v>24</v>
      </c>
      <c r="S75" s="19"/>
      <c r="T75" s="19"/>
      <c r="U75" s="19" t="s">
        <v>4</v>
      </c>
      <c r="V75" s="19"/>
      <c r="W75" s="19"/>
      <c r="X75" s="21"/>
      <c r="Y75" s="21" t="s">
        <v>4</v>
      </c>
      <c r="Z75" s="21"/>
      <c r="AA75" s="21"/>
      <c r="AB75" s="48">
        <f>SUM(P75,H75,L75,T75)</f>
        <v>133</v>
      </c>
      <c r="AC75" s="39" t="s">
        <v>4</v>
      </c>
      <c r="AD75" s="18">
        <f>SUM(R75,J75,N75,V75)</f>
        <v>72</v>
      </c>
      <c r="AE75" s="18"/>
    </row>
    <row r="76" spans="1:31" s="17" customFormat="1" ht="12.75">
      <c r="A76" s="17">
        <v>2</v>
      </c>
      <c r="B76" s="88" t="s">
        <v>104</v>
      </c>
      <c r="C76" s="31" t="s">
        <v>6</v>
      </c>
      <c r="D76" s="23"/>
      <c r="E76" s="22"/>
      <c r="F76" s="24"/>
      <c r="G76" s="24"/>
      <c r="H76" s="23">
        <v>45</v>
      </c>
      <c r="I76" s="76" t="s">
        <v>4</v>
      </c>
      <c r="J76" s="24">
        <v>25</v>
      </c>
      <c r="K76" s="24"/>
      <c r="L76" s="21">
        <v>34</v>
      </c>
      <c r="M76" s="21"/>
      <c r="N76" s="21">
        <v>22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48">
        <f>SUM(D76,H76,L76,T76)</f>
        <v>79</v>
      </c>
      <c r="AC76" s="39" t="s">
        <v>4</v>
      </c>
      <c r="AD76" s="18">
        <f>SUM(N76,J76,Z76,V76)</f>
        <v>47</v>
      </c>
      <c r="AE76" s="18"/>
    </row>
    <row r="77" spans="2:31" s="17" customFormat="1" ht="12.75">
      <c r="B77" s="88"/>
      <c r="C77" s="31"/>
      <c r="D77" s="23"/>
      <c r="E77" s="22"/>
      <c r="F77" s="24"/>
      <c r="G77" s="24"/>
      <c r="H77" s="23"/>
      <c r="I77" s="76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48"/>
      <c r="AC77" s="39"/>
      <c r="AD77" s="18"/>
      <c r="AE77" s="18"/>
    </row>
    <row r="78" spans="1:31" s="17" customFormat="1" ht="12.75">
      <c r="A78" s="19" t="s">
        <v>88</v>
      </c>
      <c r="D78" s="208" t="s">
        <v>32</v>
      </c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66"/>
      <c r="AB78" s="48"/>
      <c r="AC78" s="28"/>
      <c r="AD78" s="18"/>
      <c r="AE78" s="18"/>
    </row>
    <row r="79" spans="1:31" s="17" customFormat="1" ht="12.75">
      <c r="A79" s="8"/>
      <c r="B79" s="8" t="s">
        <v>1</v>
      </c>
      <c r="C79" s="8" t="s">
        <v>2</v>
      </c>
      <c r="D79" s="209">
        <v>1</v>
      </c>
      <c r="E79" s="209"/>
      <c r="F79" s="209"/>
      <c r="G79" s="44"/>
      <c r="H79" s="209">
        <v>2</v>
      </c>
      <c r="I79" s="209"/>
      <c r="J79" s="209"/>
      <c r="K79" s="44"/>
      <c r="L79" s="209">
        <v>3</v>
      </c>
      <c r="M79" s="209"/>
      <c r="N79" s="209"/>
      <c r="O79" s="44"/>
      <c r="P79" s="209">
        <v>4</v>
      </c>
      <c r="Q79" s="209"/>
      <c r="R79" s="209"/>
      <c r="S79" s="44"/>
      <c r="T79" s="209">
        <v>5</v>
      </c>
      <c r="U79" s="209"/>
      <c r="V79" s="209"/>
      <c r="W79" s="44"/>
      <c r="X79" s="209">
        <v>6</v>
      </c>
      <c r="Y79" s="209"/>
      <c r="Z79" s="209"/>
      <c r="AA79" s="44"/>
      <c r="AB79" s="205" t="s">
        <v>25</v>
      </c>
      <c r="AC79" s="205"/>
      <c r="AD79" s="205"/>
      <c r="AE79" s="18"/>
    </row>
    <row r="80" spans="1:31" s="17" customFormat="1" ht="12.75">
      <c r="A80" s="17">
        <v>1</v>
      </c>
      <c r="B80" s="42" t="s">
        <v>89</v>
      </c>
      <c r="C80" s="42" t="s">
        <v>5</v>
      </c>
      <c r="D80" s="28"/>
      <c r="E80" s="28" t="s">
        <v>4</v>
      </c>
      <c r="F80" s="28"/>
      <c r="G80" s="77"/>
      <c r="H80" s="75"/>
      <c r="I80" s="76" t="s">
        <v>4</v>
      </c>
      <c r="J80" s="18"/>
      <c r="K80" s="18"/>
      <c r="L80" s="21">
        <v>20</v>
      </c>
      <c r="M80" s="21" t="s">
        <v>4</v>
      </c>
      <c r="N80" s="21">
        <v>13</v>
      </c>
      <c r="O80" s="19"/>
      <c r="P80" s="19"/>
      <c r="Q80" s="19" t="s">
        <v>4</v>
      </c>
      <c r="R80" s="19"/>
      <c r="S80" s="19"/>
      <c r="T80" s="19"/>
      <c r="U80" s="19" t="s">
        <v>4</v>
      </c>
      <c r="V80" s="19"/>
      <c r="W80" s="19"/>
      <c r="X80" s="19"/>
      <c r="Y80" s="19" t="s">
        <v>4</v>
      </c>
      <c r="Z80" s="19"/>
      <c r="AA80" s="19"/>
      <c r="AB80" s="48">
        <f>SUM(D80,H80,L80)</f>
        <v>20</v>
      </c>
      <c r="AC80" s="39" t="s">
        <v>4</v>
      </c>
      <c r="AD80" s="18">
        <f>SUM(N80,J80,R80,Z80)</f>
        <v>13</v>
      </c>
      <c r="AE80" s="18"/>
    </row>
    <row r="81" spans="1:31" s="17" customFormat="1" ht="12.75">
      <c r="A81" s="17">
        <v>2</v>
      </c>
      <c r="B81" s="88"/>
      <c r="C81" s="31"/>
      <c r="D81" s="77"/>
      <c r="E81" s="28" t="s">
        <v>4</v>
      </c>
      <c r="F81" s="77"/>
      <c r="G81" s="77"/>
      <c r="H81" s="75"/>
      <c r="I81" s="76"/>
      <c r="J81" s="18"/>
      <c r="K81" s="18"/>
      <c r="L81" s="19"/>
      <c r="M81" s="19" t="s">
        <v>4</v>
      </c>
      <c r="N81" s="19"/>
      <c r="O81" s="19"/>
      <c r="P81" s="19"/>
      <c r="Q81" s="19" t="s">
        <v>4</v>
      </c>
      <c r="R81" s="19"/>
      <c r="S81" s="19"/>
      <c r="T81" s="19"/>
      <c r="U81" s="19" t="s">
        <v>4</v>
      </c>
      <c r="V81" s="19"/>
      <c r="W81" s="19"/>
      <c r="X81" s="19"/>
      <c r="Y81" s="19" t="s">
        <v>4</v>
      </c>
      <c r="Z81" s="19"/>
      <c r="AA81" s="19"/>
      <c r="AB81" s="48">
        <f>SUM(D81,L81,P81,X81)</f>
        <v>0</v>
      </c>
      <c r="AC81" s="19" t="s">
        <v>4</v>
      </c>
      <c r="AD81" s="18">
        <f>SUM(F81,N81,R81,Z81)</f>
        <v>0</v>
      </c>
      <c r="AE81" s="18"/>
    </row>
    <row r="82" spans="4:30" s="17" customFormat="1" ht="12.75">
      <c r="D82" s="23"/>
      <c r="E82" s="22"/>
      <c r="F82" s="24"/>
      <c r="G82" s="24"/>
      <c r="H82" s="23"/>
      <c r="I82" s="22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48"/>
      <c r="AC82" s="28"/>
      <c r="AD82" s="18"/>
    </row>
    <row r="83" spans="1:30" s="17" customFormat="1" ht="12.75">
      <c r="A83" s="19" t="s">
        <v>53</v>
      </c>
      <c r="D83" s="208" t="s">
        <v>32</v>
      </c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66"/>
      <c r="AB83" s="48"/>
      <c r="AC83" s="28"/>
      <c r="AD83" s="18"/>
    </row>
    <row r="84" spans="1:30" ht="12.75">
      <c r="A84" s="8"/>
      <c r="B84" s="8" t="s">
        <v>1</v>
      </c>
      <c r="C84" s="8" t="s">
        <v>2</v>
      </c>
      <c r="D84" s="209">
        <v>1</v>
      </c>
      <c r="E84" s="209"/>
      <c r="F84" s="209"/>
      <c r="G84" s="44"/>
      <c r="H84" s="209">
        <v>2</v>
      </c>
      <c r="I84" s="209"/>
      <c r="J84" s="209"/>
      <c r="K84" s="44"/>
      <c r="L84" s="209">
        <v>3</v>
      </c>
      <c r="M84" s="209"/>
      <c r="N84" s="209"/>
      <c r="O84" s="44"/>
      <c r="P84" s="209">
        <v>4</v>
      </c>
      <c r="Q84" s="209"/>
      <c r="R84" s="209"/>
      <c r="S84" s="44"/>
      <c r="T84" s="209">
        <v>5</v>
      </c>
      <c r="U84" s="209"/>
      <c r="V84" s="209"/>
      <c r="W84" s="44"/>
      <c r="X84" s="209">
        <v>6</v>
      </c>
      <c r="Y84" s="209"/>
      <c r="Z84" s="209"/>
      <c r="AA84" s="44"/>
      <c r="AB84" s="205" t="s">
        <v>25</v>
      </c>
      <c r="AC84" s="205"/>
      <c r="AD84" s="205"/>
    </row>
    <row r="85" spans="1:30" ht="12.75">
      <c r="A85" s="17">
        <v>1</v>
      </c>
      <c r="B85" s="22" t="s">
        <v>695</v>
      </c>
      <c r="C85" s="180" t="s">
        <v>5</v>
      </c>
      <c r="D85" s="125"/>
      <c r="E85" s="125"/>
      <c r="F85" s="125"/>
      <c r="G85" s="125"/>
      <c r="H85" s="125"/>
      <c r="I85" s="125"/>
      <c r="J85" s="125"/>
      <c r="K85" s="125"/>
      <c r="L85" s="76"/>
      <c r="M85" s="76"/>
      <c r="N85" s="125"/>
      <c r="O85" s="125"/>
      <c r="P85" s="92" t="s">
        <v>846</v>
      </c>
      <c r="Q85" s="92"/>
      <c r="R85" s="92" t="s">
        <v>847</v>
      </c>
      <c r="S85" s="92"/>
      <c r="T85" s="125"/>
      <c r="U85" s="125"/>
      <c r="V85" s="125"/>
      <c r="W85" s="76"/>
      <c r="X85" s="76"/>
      <c r="Y85" s="125"/>
      <c r="Z85" s="125"/>
      <c r="AA85" s="66"/>
      <c r="AB85" s="125" t="s">
        <v>846</v>
      </c>
      <c r="AC85" s="39" t="s">
        <v>4</v>
      </c>
      <c r="AD85" s="28">
        <v>18</v>
      </c>
    </row>
    <row r="86" spans="1:30" s="17" customFormat="1" ht="12.75">
      <c r="A86" s="17">
        <v>2</v>
      </c>
      <c r="B86" s="21" t="s">
        <v>832</v>
      </c>
      <c r="C86" s="31" t="s">
        <v>5</v>
      </c>
      <c r="D86" s="77"/>
      <c r="E86" s="39"/>
      <c r="F86" s="77"/>
      <c r="G86" s="77"/>
      <c r="H86" s="75"/>
      <c r="I86" s="39" t="s">
        <v>4</v>
      </c>
      <c r="J86" s="18"/>
      <c r="K86" s="18"/>
      <c r="L86" s="29">
        <v>16</v>
      </c>
      <c r="M86" s="29" t="s">
        <v>4</v>
      </c>
      <c r="N86" s="29">
        <v>10</v>
      </c>
      <c r="O86" s="28"/>
      <c r="P86" s="28"/>
      <c r="Q86" s="28" t="s">
        <v>4</v>
      </c>
      <c r="R86" s="28"/>
      <c r="S86" s="28"/>
      <c r="T86" s="28"/>
      <c r="U86" s="28" t="s">
        <v>4</v>
      </c>
      <c r="V86" s="28"/>
      <c r="W86" s="28"/>
      <c r="X86" s="28"/>
      <c r="Y86" s="28" t="s">
        <v>4</v>
      </c>
      <c r="Z86" s="28"/>
      <c r="AA86" s="28"/>
      <c r="AB86" s="48">
        <f>SUM(L86,P86,T86,X86)</f>
        <v>16</v>
      </c>
      <c r="AC86" s="39" t="s">
        <v>4</v>
      </c>
      <c r="AD86" s="18">
        <f>SUM(N86,R86,V86,Z86)</f>
        <v>10</v>
      </c>
    </row>
    <row r="87" spans="2:30" ht="12.75">
      <c r="B87" s="22"/>
      <c r="C87" s="180"/>
      <c r="D87" s="125"/>
      <c r="E87" s="125"/>
      <c r="F87" s="125"/>
      <c r="G87" s="125"/>
      <c r="H87" s="125"/>
      <c r="I87" s="125"/>
      <c r="J87" s="125"/>
      <c r="K87" s="125"/>
      <c r="L87" s="76"/>
      <c r="M87" s="76"/>
      <c r="N87" s="125"/>
      <c r="O87" s="125"/>
      <c r="P87" s="125"/>
      <c r="Q87" s="125"/>
      <c r="R87" s="125"/>
      <c r="S87" s="125"/>
      <c r="T87" s="125"/>
      <c r="U87" s="125"/>
      <c r="V87" s="125"/>
      <c r="W87" s="76"/>
      <c r="X87" s="76"/>
      <c r="Y87" s="125"/>
      <c r="Z87" s="125"/>
      <c r="AA87" s="125"/>
      <c r="AB87" s="48"/>
      <c r="AD87" s="18"/>
    </row>
    <row r="88" spans="1:30" ht="12.75">
      <c r="A88" s="17"/>
      <c r="B88" s="17"/>
      <c r="C88" s="17"/>
      <c r="D88" s="66"/>
      <c r="E88" s="66"/>
      <c r="F88" s="66"/>
      <c r="G88" s="66"/>
      <c r="H88" s="25"/>
      <c r="I88" s="66"/>
      <c r="J88" s="26"/>
      <c r="K88" s="2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48"/>
      <c r="AC88" s="28"/>
      <c r="AD88" s="18"/>
    </row>
    <row r="89" spans="1:27" ht="12.75">
      <c r="A89" s="5" t="s">
        <v>20</v>
      </c>
      <c r="D89" s="206" t="s">
        <v>32</v>
      </c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7"/>
    </row>
    <row r="90" spans="1:30" s="17" customFormat="1" ht="12.75">
      <c r="A90" s="8"/>
      <c r="B90" s="8" t="s">
        <v>1</v>
      </c>
      <c r="C90" s="8" t="s">
        <v>2</v>
      </c>
      <c r="D90" s="209">
        <v>1</v>
      </c>
      <c r="E90" s="209"/>
      <c r="F90" s="209"/>
      <c r="G90" s="44"/>
      <c r="H90" s="209">
        <v>2</v>
      </c>
      <c r="I90" s="209"/>
      <c r="J90" s="209"/>
      <c r="K90" s="44"/>
      <c r="L90" s="209">
        <v>3</v>
      </c>
      <c r="M90" s="209"/>
      <c r="N90" s="209"/>
      <c r="O90" s="44"/>
      <c r="P90" s="209">
        <v>4</v>
      </c>
      <c r="Q90" s="209"/>
      <c r="R90" s="209"/>
      <c r="S90" s="44"/>
      <c r="T90" s="209">
        <v>5</v>
      </c>
      <c r="U90" s="209"/>
      <c r="V90" s="209"/>
      <c r="W90" s="44"/>
      <c r="X90" s="209">
        <v>6</v>
      </c>
      <c r="Y90" s="209"/>
      <c r="Z90" s="209"/>
      <c r="AA90" s="44"/>
      <c r="AB90" s="205" t="s">
        <v>25</v>
      </c>
      <c r="AC90" s="205"/>
      <c r="AD90" s="205"/>
    </row>
    <row r="91" spans="1:30" s="17" customFormat="1" ht="12.75">
      <c r="A91" s="17">
        <v>1</v>
      </c>
      <c r="B91" s="183" t="s">
        <v>9</v>
      </c>
      <c r="C91" s="184" t="s">
        <v>10</v>
      </c>
      <c r="D91" s="185">
        <v>39</v>
      </c>
      <c r="E91" s="186" t="s">
        <v>4</v>
      </c>
      <c r="F91" s="185">
        <v>23</v>
      </c>
      <c r="G91" s="185"/>
      <c r="H91" s="187">
        <v>46</v>
      </c>
      <c r="I91" s="188" t="s">
        <v>4</v>
      </c>
      <c r="J91" s="189">
        <v>25</v>
      </c>
      <c r="K91" s="189"/>
      <c r="L91" s="190">
        <v>44</v>
      </c>
      <c r="M91" s="190" t="s">
        <v>4</v>
      </c>
      <c r="N91" s="190">
        <v>25</v>
      </c>
      <c r="O91" s="190"/>
      <c r="P91" s="190">
        <v>42</v>
      </c>
      <c r="Q91" s="190" t="s">
        <v>4</v>
      </c>
      <c r="R91" s="190">
        <v>24</v>
      </c>
      <c r="S91" s="190"/>
      <c r="T91" s="191"/>
      <c r="U91" s="191" t="s">
        <v>4</v>
      </c>
      <c r="V91" s="191"/>
      <c r="W91" s="190"/>
      <c r="X91" s="190"/>
      <c r="Y91" s="190" t="s">
        <v>4</v>
      </c>
      <c r="Z91" s="190"/>
      <c r="AA91" s="190"/>
      <c r="AB91" s="192">
        <f>SUM(D91,H91,L91,P91,X91)</f>
        <v>171</v>
      </c>
      <c r="AC91" s="186" t="s">
        <v>4</v>
      </c>
      <c r="AD91" s="189">
        <f>SUM(F91,J91,N91,R91,Z91)</f>
        <v>97</v>
      </c>
    </row>
    <row r="92" spans="1:30" s="17" customFormat="1" ht="12.75">
      <c r="A92" s="17">
        <v>2</v>
      </c>
      <c r="B92" t="s">
        <v>63</v>
      </c>
      <c r="C92" s="41" t="s">
        <v>3</v>
      </c>
      <c r="D92" s="75">
        <v>40</v>
      </c>
      <c r="E92" s="39" t="s">
        <v>4</v>
      </c>
      <c r="F92" s="18">
        <v>23</v>
      </c>
      <c r="G92" s="18"/>
      <c r="H92" s="75">
        <v>47</v>
      </c>
      <c r="I92" s="76" t="s">
        <v>4</v>
      </c>
      <c r="J92" s="18">
        <v>24</v>
      </c>
      <c r="K92" s="18"/>
      <c r="L92" s="19">
        <v>37</v>
      </c>
      <c r="M92" s="19" t="s">
        <v>4</v>
      </c>
      <c r="N92" s="19">
        <v>22</v>
      </c>
      <c r="O92" s="19"/>
      <c r="P92" s="100"/>
      <c r="Q92" s="19"/>
      <c r="R92" s="19"/>
      <c r="S92" s="19"/>
      <c r="T92" s="100"/>
      <c r="U92" s="19" t="s">
        <v>4</v>
      </c>
      <c r="V92" s="19"/>
      <c r="W92" s="19"/>
      <c r="X92" s="40"/>
      <c r="Y92" s="19" t="s">
        <v>4</v>
      </c>
      <c r="Z92" s="40"/>
      <c r="AA92" s="19"/>
      <c r="AB92" s="48">
        <f aca="true" t="shared" si="2" ref="AB92:AB97">SUM(D92,H92,L92,P92,T92,X92)</f>
        <v>124</v>
      </c>
      <c r="AC92" s="39" t="s">
        <v>4</v>
      </c>
      <c r="AD92" s="18">
        <f aca="true" t="shared" si="3" ref="AD92:AD101">SUM(F92,J92,N92,R92,V92,Z92)</f>
        <v>69</v>
      </c>
    </row>
    <row r="93" spans="1:30" s="17" customFormat="1" ht="12.75">
      <c r="A93" s="17">
        <v>3</v>
      </c>
      <c r="B93" t="s">
        <v>59</v>
      </c>
      <c r="C93" s="41" t="s">
        <v>10</v>
      </c>
      <c r="D93" s="77">
        <v>40</v>
      </c>
      <c r="E93" s="39" t="s">
        <v>4</v>
      </c>
      <c r="F93" s="77">
        <v>23</v>
      </c>
      <c r="G93" s="77"/>
      <c r="H93" s="75">
        <v>34</v>
      </c>
      <c r="I93" s="76"/>
      <c r="J93" s="18">
        <v>19</v>
      </c>
      <c r="K93" s="18"/>
      <c r="L93" s="19">
        <v>30</v>
      </c>
      <c r="M93" s="19" t="s">
        <v>4</v>
      </c>
      <c r="N93" s="19">
        <v>20</v>
      </c>
      <c r="O93" s="19"/>
      <c r="P93" s="19"/>
      <c r="Q93" s="19" t="s">
        <v>4</v>
      </c>
      <c r="R93" s="19"/>
      <c r="S93" s="19"/>
      <c r="T93" s="19"/>
      <c r="U93" s="19" t="s">
        <v>4</v>
      </c>
      <c r="V93" s="19"/>
      <c r="W93" s="19"/>
      <c r="X93" s="19"/>
      <c r="Y93" s="19" t="s">
        <v>4</v>
      </c>
      <c r="Z93" s="19"/>
      <c r="AA93" s="19"/>
      <c r="AB93" s="48">
        <f t="shared" si="2"/>
        <v>104</v>
      </c>
      <c r="AC93" s="39" t="s">
        <v>4</v>
      </c>
      <c r="AD93" s="18">
        <f t="shared" si="3"/>
        <v>62</v>
      </c>
    </row>
    <row r="94" spans="1:30" s="17" customFormat="1" ht="12.75">
      <c r="A94" s="17">
        <v>4</v>
      </c>
      <c r="B94" s="21" t="s">
        <v>807</v>
      </c>
      <c r="C94" s="41" t="s">
        <v>6</v>
      </c>
      <c r="D94" s="77"/>
      <c r="E94" s="39" t="s">
        <v>4</v>
      </c>
      <c r="F94" s="77"/>
      <c r="G94" s="77"/>
      <c r="H94" s="75">
        <v>45</v>
      </c>
      <c r="I94" s="76" t="s">
        <v>4</v>
      </c>
      <c r="J94" s="18">
        <v>23</v>
      </c>
      <c r="K94" s="18"/>
      <c r="L94" s="40"/>
      <c r="M94" s="19" t="s">
        <v>4</v>
      </c>
      <c r="N94" s="40"/>
      <c r="O94" s="19"/>
      <c r="P94" s="19">
        <v>46</v>
      </c>
      <c r="Q94" s="19" t="s">
        <v>4</v>
      </c>
      <c r="R94" s="19">
        <v>23</v>
      </c>
      <c r="S94" s="19"/>
      <c r="T94" s="19"/>
      <c r="U94" s="19"/>
      <c r="V94" s="19"/>
      <c r="W94" s="19"/>
      <c r="X94" s="19"/>
      <c r="Y94" s="19" t="s">
        <v>4</v>
      </c>
      <c r="Z94" s="19"/>
      <c r="AA94" s="19"/>
      <c r="AB94" s="48">
        <f t="shared" si="2"/>
        <v>91</v>
      </c>
      <c r="AC94" s="39" t="s">
        <v>4</v>
      </c>
      <c r="AD94" s="18">
        <f t="shared" si="3"/>
        <v>46</v>
      </c>
    </row>
    <row r="95" spans="1:30" s="17" customFormat="1" ht="12.75">
      <c r="A95" s="17">
        <v>5</v>
      </c>
      <c r="B95" s="87" t="s">
        <v>16</v>
      </c>
      <c r="C95" s="41" t="s">
        <v>6</v>
      </c>
      <c r="D95" s="77"/>
      <c r="E95" s="39" t="s">
        <v>4</v>
      </c>
      <c r="F95" s="77"/>
      <c r="G95" s="77"/>
      <c r="H95" s="75">
        <v>42</v>
      </c>
      <c r="I95" s="76" t="s">
        <v>4</v>
      </c>
      <c r="J95" s="18">
        <v>22</v>
      </c>
      <c r="K95" s="18"/>
      <c r="L95" s="40"/>
      <c r="M95" s="19" t="s">
        <v>4</v>
      </c>
      <c r="N95" s="40"/>
      <c r="O95" s="19"/>
      <c r="P95" s="19">
        <v>45</v>
      </c>
      <c r="Q95" s="19"/>
      <c r="R95" s="19">
        <v>24</v>
      </c>
      <c r="S95" s="19"/>
      <c r="T95" s="19"/>
      <c r="U95" s="19" t="s">
        <v>4</v>
      </c>
      <c r="V95" s="19"/>
      <c r="W95" s="19"/>
      <c r="X95" s="19"/>
      <c r="Y95" s="19"/>
      <c r="Z95" s="19"/>
      <c r="AA95" s="19"/>
      <c r="AB95" s="48">
        <f t="shared" si="2"/>
        <v>87</v>
      </c>
      <c r="AC95" s="39" t="s">
        <v>4</v>
      </c>
      <c r="AD95" s="18">
        <f t="shared" si="3"/>
        <v>46</v>
      </c>
    </row>
    <row r="96" spans="1:30" s="17" customFormat="1" ht="12.75">
      <c r="A96" s="17">
        <v>6</v>
      </c>
      <c r="B96" t="s">
        <v>48</v>
      </c>
      <c r="C96" t="s">
        <v>13</v>
      </c>
      <c r="D96" s="77"/>
      <c r="E96" s="39" t="s">
        <v>4</v>
      </c>
      <c r="F96" s="77"/>
      <c r="G96" s="77"/>
      <c r="H96" s="40"/>
      <c r="I96" s="76" t="s">
        <v>4</v>
      </c>
      <c r="J96" s="18"/>
      <c r="K96" s="18"/>
      <c r="L96" s="40">
        <v>28</v>
      </c>
      <c r="M96" s="19" t="s">
        <v>4</v>
      </c>
      <c r="N96" s="40">
        <v>18</v>
      </c>
      <c r="O96" s="19"/>
      <c r="P96" s="19">
        <v>27</v>
      </c>
      <c r="Q96" s="19"/>
      <c r="R96" s="19">
        <v>16</v>
      </c>
      <c r="S96" s="19"/>
      <c r="T96" s="19"/>
      <c r="U96" s="19"/>
      <c r="V96" s="19"/>
      <c r="W96" s="19"/>
      <c r="X96" s="40"/>
      <c r="Y96" s="19" t="s">
        <v>4</v>
      </c>
      <c r="Z96" s="40"/>
      <c r="AA96" s="19"/>
      <c r="AB96" s="48">
        <f t="shared" si="2"/>
        <v>55</v>
      </c>
      <c r="AC96" s="39" t="s">
        <v>4</v>
      </c>
      <c r="AD96" s="18">
        <f t="shared" si="3"/>
        <v>34</v>
      </c>
    </row>
    <row r="97" spans="1:30" ht="12.75">
      <c r="A97" s="17">
        <v>7</v>
      </c>
      <c r="B97" s="47" t="s">
        <v>60</v>
      </c>
      <c r="C97" s="47" t="s">
        <v>6</v>
      </c>
      <c r="D97" s="25"/>
      <c r="E97" s="39" t="s">
        <v>4</v>
      </c>
      <c r="F97" s="26"/>
      <c r="G97" s="26"/>
      <c r="H97" s="25"/>
      <c r="I97" s="27"/>
      <c r="J97" s="26"/>
      <c r="K97" s="26"/>
      <c r="L97" s="17">
        <v>23</v>
      </c>
      <c r="M97" s="19" t="s">
        <v>4</v>
      </c>
      <c r="N97" s="17">
        <v>16</v>
      </c>
      <c r="O97" s="17"/>
      <c r="P97" s="17"/>
      <c r="Q97" s="19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48">
        <f t="shared" si="2"/>
        <v>23</v>
      </c>
      <c r="AC97" s="39" t="s">
        <v>4</v>
      </c>
      <c r="AD97" s="18">
        <f t="shared" si="3"/>
        <v>16</v>
      </c>
    </row>
    <row r="98" spans="1:31" ht="12.75">
      <c r="A98" s="17"/>
      <c r="B98" s="87" t="s">
        <v>90</v>
      </c>
      <c r="C98" s="47" t="s">
        <v>5</v>
      </c>
      <c r="D98" s="77"/>
      <c r="E98" s="39" t="s">
        <v>4</v>
      </c>
      <c r="F98" s="77"/>
      <c r="G98" s="77"/>
      <c r="H98" s="75"/>
      <c r="I98" s="76"/>
      <c r="J98" s="18"/>
      <c r="K98" s="18"/>
      <c r="L98" s="19"/>
      <c r="M98" s="19" t="s">
        <v>4</v>
      </c>
      <c r="N98" s="19"/>
      <c r="O98" s="19"/>
      <c r="P98" s="19"/>
      <c r="Q98" s="19"/>
      <c r="R98" s="19"/>
      <c r="S98" s="19"/>
      <c r="T98" s="19"/>
      <c r="U98" s="19" t="s">
        <v>4</v>
      </c>
      <c r="V98" s="19"/>
      <c r="W98" s="19"/>
      <c r="X98" s="19"/>
      <c r="Y98" s="19" t="s">
        <v>4</v>
      </c>
      <c r="Z98" s="19"/>
      <c r="AA98" s="19"/>
      <c r="AB98" s="48">
        <f>SUM(D98,P98,X98)</f>
        <v>0</v>
      </c>
      <c r="AC98" s="39" t="s">
        <v>4</v>
      </c>
      <c r="AD98" s="18">
        <f t="shared" si="3"/>
        <v>0</v>
      </c>
      <c r="AE98" s="17"/>
    </row>
    <row r="99" spans="1:31" ht="12.75">
      <c r="A99" s="17"/>
      <c r="B99" s="41" t="s">
        <v>103</v>
      </c>
      <c r="C99" s="41" t="s">
        <v>13</v>
      </c>
      <c r="D99" s="77"/>
      <c r="E99" s="39" t="s">
        <v>4</v>
      </c>
      <c r="F99" s="77"/>
      <c r="G99" s="77"/>
      <c r="H99" s="4"/>
      <c r="I99" s="76" t="s">
        <v>4</v>
      </c>
      <c r="J99" s="6"/>
      <c r="K99" s="6"/>
      <c r="L99" s="40"/>
      <c r="M99" s="19" t="s">
        <v>4</v>
      </c>
      <c r="N99" s="40"/>
      <c r="O99" s="5"/>
      <c r="P99" s="5"/>
      <c r="Q99" s="19"/>
      <c r="R99" s="5"/>
      <c r="S99" s="5"/>
      <c r="T99" s="5"/>
      <c r="U99" s="19"/>
      <c r="V99" s="5"/>
      <c r="W99" s="5"/>
      <c r="X99" s="5"/>
      <c r="Y99" s="19" t="s">
        <v>4</v>
      </c>
      <c r="Z99" s="5"/>
      <c r="AA99" s="5"/>
      <c r="AB99" s="48">
        <f>SUM(D99,H99,L99,P99,T99,X99)</f>
        <v>0</v>
      </c>
      <c r="AC99" s="39" t="s">
        <v>4</v>
      </c>
      <c r="AD99" s="18">
        <f t="shared" si="3"/>
        <v>0</v>
      </c>
      <c r="AE99" s="17"/>
    </row>
    <row r="100" spans="1:30" ht="12.75">
      <c r="A100" s="17"/>
      <c r="B100" s="41" t="s">
        <v>101</v>
      </c>
      <c r="C100" s="41" t="s">
        <v>13</v>
      </c>
      <c r="D100" s="77"/>
      <c r="E100" s="39" t="s">
        <v>4</v>
      </c>
      <c r="F100" s="77"/>
      <c r="G100" s="77"/>
      <c r="H100" s="75"/>
      <c r="I100" s="76" t="s">
        <v>4</v>
      </c>
      <c r="J100" s="18"/>
      <c r="K100" s="18"/>
      <c r="L100" s="40"/>
      <c r="M100" s="19" t="s">
        <v>4</v>
      </c>
      <c r="N100" s="40"/>
      <c r="O100" s="19"/>
      <c r="P100" s="19"/>
      <c r="Q100" s="19"/>
      <c r="R100" s="19"/>
      <c r="S100" s="19"/>
      <c r="T100" s="19"/>
      <c r="U100" s="19" t="s">
        <v>4</v>
      </c>
      <c r="V100" s="19"/>
      <c r="W100" s="19"/>
      <c r="X100" s="19"/>
      <c r="Y100" s="19"/>
      <c r="Z100" s="19"/>
      <c r="AA100" s="19"/>
      <c r="AB100" s="48">
        <f>SUM(D100,H100,L100,P100,T100,X100)</f>
        <v>0</v>
      </c>
      <c r="AC100" s="39" t="s">
        <v>4</v>
      </c>
      <c r="AD100" s="18">
        <f t="shared" si="3"/>
        <v>0</v>
      </c>
    </row>
    <row r="101" spans="2:30" ht="12.75">
      <c r="B101" s="41" t="s">
        <v>195</v>
      </c>
      <c r="C101" s="41" t="s">
        <v>13</v>
      </c>
      <c r="D101" s="77"/>
      <c r="E101" s="39" t="s">
        <v>4</v>
      </c>
      <c r="F101" s="77"/>
      <c r="G101" s="77"/>
      <c r="H101" s="40"/>
      <c r="I101" s="76" t="s">
        <v>4</v>
      </c>
      <c r="J101" s="18"/>
      <c r="K101" s="18"/>
      <c r="L101" s="19"/>
      <c r="M101" s="19" t="s">
        <v>4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40"/>
      <c r="Y101" s="19" t="s">
        <v>4</v>
      </c>
      <c r="Z101" s="40"/>
      <c r="AA101" s="19"/>
      <c r="AB101" s="48">
        <f>SUM(D101,H101,L101,P101,T101,X101)</f>
        <v>0</v>
      </c>
      <c r="AC101" s="39" t="s">
        <v>4</v>
      </c>
      <c r="AD101" s="18">
        <f t="shared" si="3"/>
        <v>0</v>
      </c>
    </row>
    <row r="102" spans="1:27" ht="12.75">
      <c r="A102" s="5" t="s">
        <v>22</v>
      </c>
      <c r="D102" s="206" t="s">
        <v>32</v>
      </c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7"/>
    </row>
    <row r="103" spans="1:30" ht="12.75">
      <c r="A103" s="8"/>
      <c r="B103" s="8" t="s">
        <v>1</v>
      </c>
      <c r="C103" s="8" t="s">
        <v>2</v>
      </c>
      <c r="D103" s="209">
        <v>1</v>
      </c>
      <c r="E103" s="209"/>
      <c r="F103" s="209"/>
      <c r="G103" s="44"/>
      <c r="H103" s="209">
        <v>2</v>
      </c>
      <c r="I103" s="209"/>
      <c r="J103" s="209"/>
      <c r="K103" s="44"/>
      <c r="L103" s="209">
        <v>3</v>
      </c>
      <c r="M103" s="209"/>
      <c r="N103" s="209"/>
      <c r="O103" s="44"/>
      <c r="P103" s="209">
        <v>4</v>
      </c>
      <c r="Q103" s="209"/>
      <c r="R103" s="209"/>
      <c r="S103" s="44"/>
      <c r="T103" s="209">
        <v>5</v>
      </c>
      <c r="U103" s="209"/>
      <c r="V103" s="209"/>
      <c r="W103" s="44"/>
      <c r="X103" s="209">
        <v>6</v>
      </c>
      <c r="Y103" s="209"/>
      <c r="Z103" s="209"/>
      <c r="AA103" s="44"/>
      <c r="AB103" s="205" t="s">
        <v>25</v>
      </c>
      <c r="AC103" s="205"/>
      <c r="AD103" s="205"/>
    </row>
    <row r="104" spans="1:30" ht="12.75">
      <c r="A104">
        <v>1</v>
      </c>
      <c r="B104" t="s">
        <v>770</v>
      </c>
      <c r="C104" s="41" t="s">
        <v>3</v>
      </c>
      <c r="D104" s="77">
        <v>42</v>
      </c>
      <c r="E104" s="39" t="s">
        <v>4</v>
      </c>
      <c r="F104" s="77">
        <v>23</v>
      </c>
      <c r="G104" s="77"/>
      <c r="H104" s="75">
        <v>46</v>
      </c>
      <c r="I104" s="58" t="s">
        <v>4</v>
      </c>
      <c r="J104" s="18">
        <v>25</v>
      </c>
      <c r="K104" s="18"/>
      <c r="L104" s="19">
        <v>37</v>
      </c>
      <c r="M104" s="5" t="s">
        <v>4</v>
      </c>
      <c r="N104" s="19">
        <v>22</v>
      </c>
      <c r="O104" s="19"/>
      <c r="P104" s="19">
        <v>41</v>
      </c>
      <c r="Q104" s="5" t="s">
        <v>4</v>
      </c>
      <c r="R104" s="19">
        <v>23</v>
      </c>
      <c r="S104" s="19"/>
      <c r="T104" s="19"/>
      <c r="U104" s="19" t="s">
        <v>4</v>
      </c>
      <c r="V104" s="19"/>
      <c r="W104" s="19"/>
      <c r="X104" s="19"/>
      <c r="Y104" s="5" t="s">
        <v>4</v>
      </c>
      <c r="Z104" s="19"/>
      <c r="AA104" s="19"/>
      <c r="AB104" s="48">
        <f aca="true" t="shared" si="4" ref="AB104:AB114">SUM(D104,H104,L104,P104,T104,X104)</f>
        <v>166</v>
      </c>
      <c r="AC104" s="39" t="s">
        <v>4</v>
      </c>
      <c r="AD104" s="18">
        <f aca="true" t="shared" si="5" ref="AD104:AD114">SUM(F104,J104,N104,R104,V104,Z104)</f>
        <v>93</v>
      </c>
    </row>
    <row r="105" spans="1:30" ht="12.75">
      <c r="A105" s="8">
        <v>2</v>
      </c>
      <c r="B105" s="8" t="s">
        <v>66</v>
      </c>
      <c r="C105" s="8" t="s">
        <v>13</v>
      </c>
      <c r="D105" s="177">
        <v>34</v>
      </c>
      <c r="E105" s="178" t="s">
        <v>4</v>
      </c>
      <c r="F105" s="177">
        <v>20</v>
      </c>
      <c r="G105" s="177"/>
      <c r="H105" s="182">
        <v>38</v>
      </c>
      <c r="I105" s="194" t="s">
        <v>4</v>
      </c>
      <c r="J105" s="179">
        <v>23</v>
      </c>
      <c r="K105" s="179"/>
      <c r="L105" s="43">
        <v>27</v>
      </c>
      <c r="M105" s="43" t="s">
        <v>4</v>
      </c>
      <c r="N105" s="43">
        <v>19</v>
      </c>
      <c r="O105" s="43"/>
      <c r="P105" s="43">
        <v>41</v>
      </c>
      <c r="Q105" s="43" t="s">
        <v>4</v>
      </c>
      <c r="R105" s="43">
        <v>24</v>
      </c>
      <c r="S105" s="43"/>
      <c r="T105" s="43"/>
      <c r="U105" s="43" t="s">
        <v>4</v>
      </c>
      <c r="V105" s="43"/>
      <c r="W105" s="43"/>
      <c r="X105" s="43"/>
      <c r="Y105" s="43" t="s">
        <v>4</v>
      </c>
      <c r="Z105" s="43"/>
      <c r="AA105" s="43"/>
      <c r="AB105" s="89">
        <f t="shared" si="4"/>
        <v>140</v>
      </c>
      <c r="AC105" s="178" t="s">
        <v>4</v>
      </c>
      <c r="AD105" s="179">
        <f t="shared" si="5"/>
        <v>86</v>
      </c>
    </row>
    <row r="106" spans="1:30" ht="12.75">
      <c r="A106" s="17">
        <v>3</v>
      </c>
      <c r="B106" t="s">
        <v>596</v>
      </c>
      <c r="C106" s="17" t="s">
        <v>13</v>
      </c>
      <c r="D106" s="77">
        <v>44</v>
      </c>
      <c r="E106" s="39" t="s">
        <v>4</v>
      </c>
      <c r="F106" s="77">
        <v>23</v>
      </c>
      <c r="G106" s="77"/>
      <c r="H106" s="75">
        <v>39</v>
      </c>
      <c r="I106" s="58" t="s">
        <v>4</v>
      </c>
      <c r="J106" s="18">
        <v>23</v>
      </c>
      <c r="K106" s="18"/>
      <c r="L106" s="19">
        <v>43</v>
      </c>
      <c r="M106" s="5" t="s">
        <v>4</v>
      </c>
      <c r="N106" s="19">
        <v>24</v>
      </c>
      <c r="O106" s="19"/>
      <c r="P106" s="19"/>
      <c r="Q106" s="5" t="s">
        <v>4</v>
      </c>
      <c r="R106" s="19"/>
      <c r="S106" s="19"/>
      <c r="T106" s="19">
        <v>0</v>
      </c>
      <c r="U106" s="19" t="s">
        <v>4</v>
      </c>
      <c r="V106" s="19">
        <v>0</v>
      </c>
      <c r="W106" s="19"/>
      <c r="X106" s="19">
        <v>0</v>
      </c>
      <c r="Y106" s="5" t="s">
        <v>4</v>
      </c>
      <c r="Z106" s="19">
        <v>0</v>
      </c>
      <c r="AA106" s="19"/>
      <c r="AB106" s="48">
        <f t="shared" si="4"/>
        <v>126</v>
      </c>
      <c r="AC106" s="39" t="s">
        <v>4</v>
      </c>
      <c r="AD106" s="18">
        <f t="shared" si="5"/>
        <v>70</v>
      </c>
    </row>
    <row r="107" spans="1:30" ht="12.75">
      <c r="A107" s="17">
        <v>4</v>
      </c>
      <c r="B107" s="22" t="s">
        <v>196</v>
      </c>
      <c r="C107" s="30" t="s">
        <v>13</v>
      </c>
      <c r="D107" s="75"/>
      <c r="E107" s="39"/>
      <c r="F107" s="18"/>
      <c r="G107" s="18"/>
      <c r="H107" s="75">
        <v>40</v>
      </c>
      <c r="I107" s="76" t="s">
        <v>4</v>
      </c>
      <c r="J107" s="18">
        <v>22</v>
      </c>
      <c r="K107" s="18"/>
      <c r="L107" s="19">
        <v>42</v>
      </c>
      <c r="M107" s="5" t="s">
        <v>4</v>
      </c>
      <c r="N107" s="19">
        <v>22</v>
      </c>
      <c r="O107" s="19"/>
      <c r="P107" s="40">
        <v>41</v>
      </c>
      <c r="Q107" s="19"/>
      <c r="R107" s="40">
        <v>24</v>
      </c>
      <c r="S107" s="19"/>
      <c r="T107" s="19"/>
      <c r="U107" s="19"/>
      <c r="V107" s="19"/>
      <c r="W107" s="19"/>
      <c r="X107" s="19"/>
      <c r="Y107" s="5"/>
      <c r="Z107" s="19"/>
      <c r="AA107" s="19"/>
      <c r="AB107" s="48">
        <f t="shared" si="4"/>
        <v>123</v>
      </c>
      <c r="AC107" s="39" t="s">
        <v>4</v>
      </c>
      <c r="AD107" s="18">
        <f t="shared" si="5"/>
        <v>68</v>
      </c>
    </row>
    <row r="108" spans="1:30" ht="12.75">
      <c r="A108">
        <v>5</v>
      </c>
      <c r="B108" s="87" t="s">
        <v>80</v>
      </c>
      <c r="C108" s="30" t="s">
        <v>5</v>
      </c>
      <c r="D108" s="77"/>
      <c r="E108" s="39" t="s">
        <v>4</v>
      </c>
      <c r="F108" s="77"/>
      <c r="G108" s="77"/>
      <c r="H108" s="4">
        <v>34</v>
      </c>
      <c r="I108" s="58" t="s">
        <v>4</v>
      </c>
      <c r="J108" s="6">
        <v>21</v>
      </c>
      <c r="K108" s="6"/>
      <c r="L108" s="5">
        <v>40</v>
      </c>
      <c r="M108" s="5" t="s">
        <v>4</v>
      </c>
      <c r="N108" s="5">
        <v>24</v>
      </c>
      <c r="O108" s="5"/>
      <c r="P108" s="5">
        <v>42</v>
      </c>
      <c r="Q108" s="5"/>
      <c r="R108" s="5">
        <v>25</v>
      </c>
      <c r="S108" s="5"/>
      <c r="T108" s="40"/>
      <c r="U108" s="19" t="s">
        <v>4</v>
      </c>
      <c r="V108" s="40"/>
      <c r="W108" s="5"/>
      <c r="X108" s="5"/>
      <c r="Y108" s="5" t="s">
        <v>4</v>
      </c>
      <c r="Z108" s="5"/>
      <c r="AA108" s="5"/>
      <c r="AB108" s="48">
        <f t="shared" si="4"/>
        <v>116</v>
      </c>
      <c r="AC108" s="39" t="s">
        <v>4</v>
      </c>
      <c r="AD108" s="18">
        <f t="shared" si="5"/>
        <v>70</v>
      </c>
    </row>
    <row r="109" spans="1:30" ht="12.75">
      <c r="A109" s="17">
        <v>6</v>
      </c>
      <c r="B109" s="87" t="s">
        <v>67</v>
      </c>
      <c r="C109" s="30" t="s">
        <v>5</v>
      </c>
      <c r="D109" s="77"/>
      <c r="E109" s="39" t="s">
        <v>4</v>
      </c>
      <c r="F109" s="77"/>
      <c r="G109" s="77"/>
      <c r="H109" s="4">
        <v>41</v>
      </c>
      <c r="I109" s="58" t="s">
        <v>4</v>
      </c>
      <c r="J109" s="6">
        <v>24</v>
      </c>
      <c r="K109" s="6"/>
      <c r="L109" s="5">
        <v>37</v>
      </c>
      <c r="M109" s="5" t="s">
        <v>4</v>
      </c>
      <c r="N109" s="5">
        <v>21</v>
      </c>
      <c r="O109" s="5"/>
      <c r="P109" s="5">
        <v>34</v>
      </c>
      <c r="Q109" s="5"/>
      <c r="R109" s="5">
        <v>20</v>
      </c>
      <c r="S109" s="5"/>
      <c r="T109" s="5"/>
      <c r="U109" s="19" t="s">
        <v>4</v>
      </c>
      <c r="V109" s="5"/>
      <c r="W109" s="5"/>
      <c r="X109" s="5"/>
      <c r="Y109" s="5" t="s">
        <v>4</v>
      </c>
      <c r="Z109" s="5"/>
      <c r="AA109" s="5"/>
      <c r="AB109" s="48">
        <f t="shared" si="4"/>
        <v>112</v>
      </c>
      <c r="AC109" s="39" t="s">
        <v>4</v>
      </c>
      <c r="AD109" s="18">
        <f t="shared" si="5"/>
        <v>65</v>
      </c>
    </row>
    <row r="110" spans="1:30" s="17" customFormat="1" ht="12.75">
      <c r="A110" s="17">
        <v>7</v>
      </c>
      <c r="B110" s="21" t="s">
        <v>808</v>
      </c>
      <c r="C110" s="21" t="s">
        <v>5</v>
      </c>
      <c r="D110" s="77"/>
      <c r="E110" s="39" t="s">
        <v>4</v>
      </c>
      <c r="F110" s="77"/>
      <c r="G110" s="77"/>
      <c r="H110" s="75">
        <v>37</v>
      </c>
      <c r="I110" s="76" t="s">
        <v>4</v>
      </c>
      <c r="J110" s="18">
        <v>22</v>
      </c>
      <c r="K110" s="18"/>
      <c r="L110" s="40">
        <v>37</v>
      </c>
      <c r="M110" s="5" t="s">
        <v>4</v>
      </c>
      <c r="N110" s="40">
        <v>22</v>
      </c>
      <c r="O110" s="19"/>
      <c r="P110" s="19">
        <v>34</v>
      </c>
      <c r="Q110" s="19"/>
      <c r="R110" s="19">
        <v>21</v>
      </c>
      <c r="S110" s="19"/>
      <c r="T110" s="19"/>
      <c r="U110" s="19"/>
      <c r="V110" s="19"/>
      <c r="W110" s="19"/>
      <c r="X110" s="19"/>
      <c r="Y110" s="19" t="s">
        <v>4</v>
      </c>
      <c r="Z110" s="19"/>
      <c r="AA110" s="19"/>
      <c r="AB110" s="48">
        <f t="shared" si="4"/>
        <v>108</v>
      </c>
      <c r="AC110" s="39" t="s">
        <v>4</v>
      </c>
      <c r="AD110" s="18">
        <f t="shared" si="5"/>
        <v>65</v>
      </c>
    </row>
    <row r="111" spans="1:30" ht="12.75">
      <c r="A111" s="17">
        <v>8</v>
      </c>
      <c r="B111" s="88" t="s">
        <v>21</v>
      </c>
      <c r="C111" s="17" t="s">
        <v>13</v>
      </c>
      <c r="D111" s="77"/>
      <c r="E111" s="39" t="s">
        <v>4</v>
      </c>
      <c r="F111" s="77"/>
      <c r="G111" s="77"/>
      <c r="H111" s="75"/>
      <c r="I111" s="76" t="s">
        <v>4</v>
      </c>
      <c r="J111" s="18"/>
      <c r="K111" s="18"/>
      <c r="L111" s="40">
        <v>38</v>
      </c>
      <c r="M111" s="5" t="s">
        <v>4</v>
      </c>
      <c r="N111" s="40">
        <v>23</v>
      </c>
      <c r="O111" s="19"/>
      <c r="P111" s="40">
        <v>41</v>
      </c>
      <c r="Q111" s="21"/>
      <c r="R111" s="40">
        <v>22</v>
      </c>
      <c r="S111" s="19"/>
      <c r="T111" s="21"/>
      <c r="U111" s="21"/>
      <c r="V111" s="21"/>
      <c r="W111" s="19"/>
      <c r="X111" s="19"/>
      <c r="Y111" s="19"/>
      <c r="Z111" s="19"/>
      <c r="AA111" s="19"/>
      <c r="AB111" s="48">
        <f t="shared" si="4"/>
        <v>79</v>
      </c>
      <c r="AC111" s="39" t="s">
        <v>4</v>
      </c>
      <c r="AD111" s="18">
        <f t="shared" si="5"/>
        <v>45</v>
      </c>
    </row>
    <row r="112" spans="1:30" ht="12.75">
      <c r="A112" s="17">
        <v>9</v>
      </c>
      <c r="B112" s="22" t="s">
        <v>23</v>
      </c>
      <c r="C112" s="30" t="s">
        <v>6</v>
      </c>
      <c r="D112" s="30"/>
      <c r="E112" s="33"/>
      <c r="F112" s="30"/>
      <c r="G112" s="30"/>
      <c r="H112" s="4"/>
      <c r="I112" s="22" t="s">
        <v>4</v>
      </c>
      <c r="J112" s="11"/>
      <c r="K112" s="11"/>
      <c r="L112" s="42">
        <v>39</v>
      </c>
      <c r="M112" s="10" t="s">
        <v>4</v>
      </c>
      <c r="N112" s="42">
        <v>23</v>
      </c>
      <c r="O112" s="10"/>
      <c r="P112" s="40">
        <v>40</v>
      </c>
      <c r="Q112" s="21"/>
      <c r="R112" s="40">
        <v>21</v>
      </c>
      <c r="S112" s="10"/>
      <c r="T112" s="10"/>
      <c r="U112" s="21"/>
      <c r="V112" s="10"/>
      <c r="W112" s="10"/>
      <c r="X112" s="10"/>
      <c r="Y112" s="10"/>
      <c r="Z112" s="10"/>
      <c r="AA112" s="5"/>
      <c r="AB112" s="48">
        <f t="shared" si="4"/>
        <v>79</v>
      </c>
      <c r="AC112" s="39" t="s">
        <v>4</v>
      </c>
      <c r="AD112" s="18">
        <f t="shared" si="5"/>
        <v>44</v>
      </c>
    </row>
    <row r="113" spans="1:30" ht="12.75">
      <c r="A113" s="17">
        <v>10</v>
      </c>
      <c r="B113" s="181" t="s">
        <v>198</v>
      </c>
      <c r="C113" s="30" t="s">
        <v>10</v>
      </c>
      <c r="D113" s="77">
        <v>41</v>
      </c>
      <c r="E113" s="39" t="s">
        <v>4</v>
      </c>
      <c r="F113" s="77">
        <v>22</v>
      </c>
      <c r="G113" s="30"/>
      <c r="H113" s="4">
        <v>0</v>
      </c>
      <c r="I113" s="58" t="s">
        <v>4</v>
      </c>
      <c r="J113" s="6">
        <v>0</v>
      </c>
      <c r="K113" s="6"/>
      <c r="L113" s="40">
        <v>23</v>
      </c>
      <c r="M113" s="10" t="s">
        <v>4</v>
      </c>
      <c r="N113" s="40">
        <v>15</v>
      </c>
      <c r="O113" s="5"/>
      <c r="P113" s="5">
        <v>0</v>
      </c>
      <c r="Q113" s="5">
        <v>4</v>
      </c>
      <c r="R113" s="5">
        <v>0</v>
      </c>
      <c r="S113" s="5"/>
      <c r="T113" s="10">
        <v>0</v>
      </c>
      <c r="U113" s="21" t="s">
        <v>4</v>
      </c>
      <c r="V113" s="10">
        <v>0</v>
      </c>
      <c r="W113" s="10"/>
      <c r="X113" s="10">
        <v>0</v>
      </c>
      <c r="Y113" s="5" t="s">
        <v>4</v>
      </c>
      <c r="Z113" s="5">
        <v>0</v>
      </c>
      <c r="AA113" s="5"/>
      <c r="AB113" s="48">
        <f t="shared" si="4"/>
        <v>64</v>
      </c>
      <c r="AC113" s="39" t="s">
        <v>4</v>
      </c>
      <c r="AD113" s="18">
        <f t="shared" si="5"/>
        <v>37</v>
      </c>
    </row>
    <row r="114" spans="1:31" ht="12.75">
      <c r="A114" s="17">
        <v>11</v>
      </c>
      <c r="B114" s="176" t="s">
        <v>209</v>
      </c>
      <c r="C114" s="10" t="s">
        <v>10</v>
      </c>
      <c r="D114" s="77"/>
      <c r="E114" s="39" t="s">
        <v>4</v>
      </c>
      <c r="F114" s="77"/>
      <c r="G114" s="77"/>
      <c r="H114" s="4"/>
      <c r="I114" s="76" t="s">
        <v>4</v>
      </c>
      <c r="J114" s="6"/>
      <c r="K114" s="6"/>
      <c r="L114" s="5">
        <v>33</v>
      </c>
      <c r="M114" s="5" t="s">
        <v>4</v>
      </c>
      <c r="N114" s="5">
        <v>18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 t="s">
        <v>4</v>
      </c>
      <c r="Z114" s="5"/>
      <c r="AA114" s="5"/>
      <c r="AB114" s="48">
        <f t="shared" si="4"/>
        <v>33</v>
      </c>
      <c r="AC114" s="39" t="s">
        <v>4</v>
      </c>
      <c r="AD114" s="18">
        <f t="shared" si="5"/>
        <v>18</v>
      </c>
      <c r="AE114" s="17"/>
    </row>
    <row r="115" ht="12.75">
      <c r="A115" s="17">
        <v>12</v>
      </c>
    </row>
    <row r="116" spans="2:30" ht="12.75">
      <c r="B116" s="30"/>
      <c r="C116" s="30"/>
      <c r="D116" s="30"/>
      <c r="E116" s="33"/>
      <c r="F116" s="30"/>
      <c r="G116" s="30"/>
      <c r="H116" s="9"/>
      <c r="I116" s="20"/>
      <c r="J116" s="11"/>
      <c r="K116" s="11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5"/>
      <c r="AB116" s="48"/>
      <c r="AC116" s="39"/>
      <c r="AD116" s="18"/>
    </row>
    <row r="117" spans="1:27" ht="12.75">
      <c r="A117" s="5" t="s">
        <v>26</v>
      </c>
      <c r="D117" s="206" t="s">
        <v>32</v>
      </c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7"/>
    </row>
    <row r="118" spans="1:30" ht="12.75" customHeight="1">
      <c r="A118" s="17"/>
      <c r="B118" s="17" t="s">
        <v>1</v>
      </c>
      <c r="C118" s="17" t="s">
        <v>2</v>
      </c>
      <c r="D118" s="208">
        <v>1</v>
      </c>
      <c r="E118" s="208"/>
      <c r="F118" s="208"/>
      <c r="G118" s="66"/>
      <c r="H118" s="208">
        <v>2</v>
      </c>
      <c r="I118" s="208"/>
      <c r="J118" s="208"/>
      <c r="K118" s="66"/>
      <c r="L118" s="208">
        <v>3</v>
      </c>
      <c r="M118" s="208"/>
      <c r="N118" s="208"/>
      <c r="O118" s="66"/>
      <c r="P118" s="208">
        <v>4</v>
      </c>
      <c r="Q118" s="208"/>
      <c r="R118" s="208"/>
      <c r="S118" s="66"/>
      <c r="T118" s="208">
        <v>5</v>
      </c>
      <c r="U118" s="208"/>
      <c r="V118" s="208"/>
      <c r="W118" s="66"/>
      <c r="X118" s="208">
        <v>6</v>
      </c>
      <c r="Y118" s="208"/>
      <c r="Z118" s="208"/>
      <c r="AA118" s="66"/>
      <c r="AB118" s="207" t="s">
        <v>25</v>
      </c>
      <c r="AC118" s="207"/>
      <c r="AD118" s="207"/>
    </row>
    <row r="119" spans="1:30" s="17" customFormat="1" ht="12.75" customHeight="1" thickBot="1">
      <c r="A119" s="17">
        <v>1</v>
      </c>
      <c r="B119" s="106" t="s">
        <v>73</v>
      </c>
      <c r="C119" s="105" t="s">
        <v>6</v>
      </c>
      <c r="D119" s="107">
        <v>48</v>
      </c>
      <c r="E119" s="108" t="s">
        <v>4</v>
      </c>
      <c r="F119" s="107">
        <v>26</v>
      </c>
      <c r="G119" s="107"/>
      <c r="H119" s="116">
        <v>47</v>
      </c>
      <c r="I119" s="108" t="s">
        <v>4</v>
      </c>
      <c r="J119" s="111">
        <v>24</v>
      </c>
      <c r="K119" s="111"/>
      <c r="L119" s="109">
        <v>47</v>
      </c>
      <c r="M119" s="109" t="s">
        <v>4</v>
      </c>
      <c r="N119" s="109">
        <v>25</v>
      </c>
      <c r="O119" s="109">
        <v>24</v>
      </c>
      <c r="P119" s="148"/>
      <c r="Q119" s="148" t="s">
        <v>4</v>
      </c>
      <c r="R119" s="148"/>
      <c r="S119" s="109"/>
      <c r="T119" s="109"/>
      <c r="U119" s="109" t="s">
        <v>4</v>
      </c>
      <c r="V119" s="109"/>
      <c r="W119" s="109"/>
      <c r="X119" s="148"/>
      <c r="Y119" s="148"/>
      <c r="Z119" s="148"/>
      <c r="AA119" s="109"/>
      <c r="AB119" s="110">
        <f>SUM(D119,H119,L119,T119)</f>
        <v>142</v>
      </c>
      <c r="AC119" s="108" t="s">
        <v>4</v>
      </c>
      <c r="AD119" s="111">
        <f>SUM(F119,J119,N119,V119)</f>
        <v>75</v>
      </c>
    </row>
    <row r="120" spans="1:30" ht="12.75" customHeight="1">
      <c r="A120" s="17">
        <v>2</v>
      </c>
      <c r="B120" t="s">
        <v>63</v>
      </c>
      <c r="C120" s="41" t="s">
        <v>3</v>
      </c>
      <c r="D120" s="77">
        <v>0</v>
      </c>
      <c r="E120" s="39" t="s">
        <v>4</v>
      </c>
      <c r="F120" s="77">
        <v>0</v>
      </c>
      <c r="G120" s="18"/>
      <c r="H120" s="75">
        <v>43</v>
      </c>
      <c r="I120" s="39" t="s">
        <v>4</v>
      </c>
      <c r="J120" s="18">
        <v>25</v>
      </c>
      <c r="K120" s="18"/>
      <c r="L120" s="19">
        <v>42</v>
      </c>
      <c r="M120" s="19" t="s">
        <v>4</v>
      </c>
      <c r="N120" s="19">
        <v>24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48">
        <f>SUM(D120,H120,L120,T120)</f>
        <v>85</v>
      </c>
      <c r="AC120" s="39" t="s">
        <v>4</v>
      </c>
      <c r="AD120" s="18">
        <f>SUM(F120,J120,N120,V120)</f>
        <v>49</v>
      </c>
    </row>
    <row r="121" spans="1:30" ht="12.75" customHeight="1">
      <c r="A121" s="17">
        <v>3</v>
      </c>
      <c r="B121" s="88" t="s">
        <v>104</v>
      </c>
      <c r="C121" s="21" t="s">
        <v>6</v>
      </c>
      <c r="D121" s="77">
        <v>0</v>
      </c>
      <c r="E121" s="39" t="s">
        <v>4</v>
      </c>
      <c r="F121" s="77">
        <v>0</v>
      </c>
      <c r="G121" s="18"/>
      <c r="H121" s="75">
        <v>43</v>
      </c>
      <c r="I121" s="39" t="s">
        <v>4</v>
      </c>
      <c r="J121" s="18">
        <v>23</v>
      </c>
      <c r="K121" s="18"/>
      <c r="L121" s="19">
        <v>40</v>
      </c>
      <c r="M121" s="19" t="s">
        <v>4</v>
      </c>
      <c r="N121" s="19">
        <v>23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48">
        <f>SUM(D121,H121,L121,T121)</f>
        <v>83</v>
      </c>
      <c r="AC121" s="39" t="s">
        <v>4</v>
      </c>
      <c r="AD121" s="18">
        <f>SUM(F121,J121,N121,V121)</f>
        <v>46</v>
      </c>
    </row>
    <row r="122" spans="1:30" ht="12.75" customHeight="1">
      <c r="A122" s="17"/>
      <c r="C122" s="41"/>
      <c r="D122" s="77"/>
      <c r="E122" s="39"/>
      <c r="F122" s="77"/>
      <c r="G122" s="18"/>
      <c r="H122" s="75"/>
      <c r="I122" s="39"/>
      <c r="J122" s="18"/>
      <c r="K122" s="1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48"/>
      <c r="AC122" s="39"/>
      <c r="AD122" s="18"/>
    </row>
    <row r="123" spans="1:30" ht="12.75" customHeight="1">
      <c r="A123" s="19" t="s">
        <v>102</v>
      </c>
      <c r="B123" s="17"/>
      <c r="C123" s="17"/>
      <c r="D123" s="208" t="s">
        <v>32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66"/>
      <c r="AB123" s="48"/>
      <c r="AC123" s="28"/>
      <c r="AD123" s="18"/>
    </row>
    <row r="124" spans="1:30" ht="12.75" customHeight="1">
      <c r="A124" s="17"/>
      <c r="B124" s="17" t="s">
        <v>1</v>
      </c>
      <c r="C124" s="17" t="s">
        <v>2</v>
      </c>
      <c r="D124" s="208">
        <v>1</v>
      </c>
      <c r="E124" s="208"/>
      <c r="F124" s="208"/>
      <c r="G124" s="66"/>
      <c r="H124" s="208">
        <v>2</v>
      </c>
      <c r="I124" s="208"/>
      <c r="J124" s="208"/>
      <c r="K124" s="66"/>
      <c r="L124" s="208">
        <v>3</v>
      </c>
      <c r="M124" s="208"/>
      <c r="N124" s="208"/>
      <c r="O124" s="66"/>
      <c r="P124" s="208">
        <v>4</v>
      </c>
      <c r="Q124" s="208"/>
      <c r="R124" s="208"/>
      <c r="S124" s="66"/>
      <c r="T124" s="208">
        <v>5</v>
      </c>
      <c r="U124" s="208"/>
      <c r="V124" s="208"/>
      <c r="W124" s="66"/>
      <c r="X124" s="208">
        <v>6</v>
      </c>
      <c r="Y124" s="208"/>
      <c r="Z124" s="208"/>
      <c r="AA124" s="66"/>
      <c r="AB124" s="207" t="s">
        <v>25</v>
      </c>
      <c r="AC124" s="207"/>
      <c r="AD124" s="207"/>
    </row>
    <row r="125" spans="1:30" s="17" customFormat="1" ht="12.75" customHeight="1">
      <c r="A125" s="17">
        <v>1</v>
      </c>
      <c r="B125" s="41" t="s">
        <v>194</v>
      </c>
      <c r="C125" s="41" t="s">
        <v>13</v>
      </c>
      <c r="D125" s="28"/>
      <c r="E125" s="28" t="s">
        <v>4</v>
      </c>
      <c r="F125" s="28"/>
      <c r="G125" s="77"/>
      <c r="H125" s="23">
        <v>0</v>
      </c>
      <c r="I125" s="22" t="s">
        <v>4</v>
      </c>
      <c r="J125" s="24">
        <v>0</v>
      </c>
      <c r="K125" s="18"/>
      <c r="L125" s="19">
        <v>34</v>
      </c>
      <c r="M125" s="19" t="s">
        <v>4</v>
      </c>
      <c r="N125" s="19">
        <v>19</v>
      </c>
      <c r="O125" s="19"/>
      <c r="P125" s="19">
        <v>0</v>
      </c>
      <c r="Q125" s="19" t="s">
        <v>4</v>
      </c>
      <c r="R125" s="19">
        <v>0</v>
      </c>
      <c r="S125" s="19"/>
      <c r="T125" s="19"/>
      <c r="U125" s="19" t="s">
        <v>4</v>
      </c>
      <c r="V125" s="19"/>
      <c r="W125" s="19"/>
      <c r="X125" s="19">
        <v>0</v>
      </c>
      <c r="Y125" s="19" t="s">
        <v>4</v>
      </c>
      <c r="Z125" s="19">
        <v>0</v>
      </c>
      <c r="AA125" s="19"/>
      <c r="AB125" s="48">
        <f>SUM(D125,L125,P125)</f>
        <v>34</v>
      </c>
      <c r="AC125" s="39" t="s">
        <v>4</v>
      </c>
      <c r="AD125" s="18">
        <f>SUM(F125,N125,R125)</f>
        <v>19</v>
      </c>
    </row>
    <row r="126" spans="1:30" ht="12.75" customHeight="1" thickBot="1">
      <c r="A126" s="105">
        <v>2</v>
      </c>
      <c r="B126" s="150"/>
      <c r="C126" s="151"/>
      <c r="D126" s="107"/>
      <c r="E126" s="108"/>
      <c r="F126" s="107"/>
      <c r="G126" s="107"/>
      <c r="H126" s="116"/>
      <c r="I126" s="149"/>
      <c r="J126" s="111"/>
      <c r="K126" s="111"/>
      <c r="L126" s="109">
        <v>0</v>
      </c>
      <c r="M126" s="109"/>
      <c r="N126" s="109">
        <v>0</v>
      </c>
      <c r="O126" s="109"/>
      <c r="P126" s="109">
        <v>0</v>
      </c>
      <c r="Q126" s="109" t="s">
        <v>4</v>
      </c>
      <c r="R126" s="109">
        <v>0</v>
      </c>
      <c r="S126" s="109"/>
      <c r="T126" s="109">
        <v>0</v>
      </c>
      <c r="U126" s="109"/>
      <c r="V126" s="109">
        <v>0</v>
      </c>
      <c r="W126" s="109"/>
      <c r="X126" s="109"/>
      <c r="Y126" s="109"/>
      <c r="Z126" s="109"/>
      <c r="AA126" s="109"/>
      <c r="AB126" s="110">
        <f>SUM(D126,T126,L126,P126)</f>
        <v>0</v>
      </c>
      <c r="AC126" s="108" t="s">
        <v>4</v>
      </c>
      <c r="AD126" s="111">
        <f>SUM(F126,V126,N126,R126)</f>
        <v>0</v>
      </c>
    </row>
    <row r="127" spans="1:30" ht="12.75" customHeight="1">
      <c r="A127" s="17">
        <v>3</v>
      </c>
      <c r="B127" s="88"/>
      <c r="C127" s="21"/>
      <c r="D127" s="77"/>
      <c r="E127" s="39" t="s">
        <v>4</v>
      </c>
      <c r="F127" s="77"/>
      <c r="G127" s="77"/>
      <c r="H127" s="75">
        <v>0</v>
      </c>
      <c r="I127" s="76" t="s">
        <v>4</v>
      </c>
      <c r="J127" s="18">
        <v>0</v>
      </c>
      <c r="K127" s="1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48">
        <f>SUM(D127,H127)</f>
        <v>0</v>
      </c>
      <c r="AC127" s="39" t="s">
        <v>4</v>
      </c>
      <c r="AD127" s="18">
        <f>SUM(F127,J127)</f>
        <v>0</v>
      </c>
    </row>
    <row r="128" spans="1:30" ht="12.75" customHeight="1">
      <c r="A128" s="17">
        <v>4</v>
      </c>
      <c r="D128" s="77"/>
      <c r="E128" s="39"/>
      <c r="F128" s="77"/>
      <c r="G128" s="77"/>
      <c r="H128" s="75">
        <v>0</v>
      </c>
      <c r="I128" s="76"/>
      <c r="J128" s="18">
        <v>0</v>
      </c>
      <c r="K128" s="18"/>
      <c r="L128" s="19">
        <v>34</v>
      </c>
      <c r="M128" s="19"/>
      <c r="N128" s="19">
        <v>19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 t="s">
        <v>4</v>
      </c>
      <c r="Z128" s="19"/>
      <c r="AA128" s="19"/>
      <c r="AB128" s="48">
        <f>SUM(D128,H128)</f>
        <v>0</v>
      </c>
      <c r="AC128" s="39" t="s">
        <v>4</v>
      </c>
      <c r="AD128" s="18">
        <f>SUM(F128,J128)</f>
        <v>0</v>
      </c>
    </row>
    <row r="129" ht="12.75" customHeight="1"/>
    <row r="130" spans="1:27" ht="12.75" customHeight="1">
      <c r="A130" s="5" t="s">
        <v>69</v>
      </c>
      <c r="D130" s="206" t="s">
        <v>32</v>
      </c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7"/>
    </row>
    <row r="131" spans="1:30" ht="12.75">
      <c r="A131" s="8"/>
      <c r="B131" s="8" t="s">
        <v>1</v>
      </c>
      <c r="C131" s="8" t="s">
        <v>2</v>
      </c>
      <c r="D131" s="209">
        <v>1</v>
      </c>
      <c r="E131" s="209"/>
      <c r="F131" s="209"/>
      <c r="G131" s="44"/>
      <c r="H131" s="209">
        <v>2</v>
      </c>
      <c r="I131" s="209"/>
      <c r="J131" s="209"/>
      <c r="K131" s="44"/>
      <c r="L131" s="209">
        <v>3</v>
      </c>
      <c r="M131" s="209"/>
      <c r="N131" s="209"/>
      <c r="O131" s="44"/>
      <c r="P131" s="209">
        <v>4</v>
      </c>
      <c r="Q131" s="209"/>
      <c r="R131" s="209"/>
      <c r="S131" s="44"/>
      <c r="T131" s="209">
        <v>5</v>
      </c>
      <c r="U131" s="209"/>
      <c r="V131" s="209"/>
      <c r="W131" s="44"/>
      <c r="X131" s="209">
        <v>6</v>
      </c>
      <c r="Y131" s="209"/>
      <c r="Z131" s="209"/>
      <c r="AA131" s="44"/>
      <c r="AB131" s="205" t="s">
        <v>25</v>
      </c>
      <c r="AC131" s="205"/>
      <c r="AD131" s="205"/>
    </row>
    <row r="132" spans="1:30" ht="13.5" thickBot="1">
      <c r="A132" s="117">
        <v>1</v>
      </c>
      <c r="B132" s="131"/>
      <c r="C132" s="131"/>
      <c r="D132" s="128">
        <v>0</v>
      </c>
      <c r="E132" s="128" t="s">
        <v>4</v>
      </c>
      <c r="F132" s="128">
        <v>0</v>
      </c>
      <c r="G132" s="128"/>
      <c r="H132" s="128">
        <v>0</v>
      </c>
      <c r="I132" s="128" t="s">
        <v>4</v>
      </c>
      <c r="J132" s="128">
        <v>0</v>
      </c>
      <c r="K132" s="128"/>
      <c r="L132" s="128">
        <v>0</v>
      </c>
      <c r="M132" s="128"/>
      <c r="N132" s="128">
        <v>0</v>
      </c>
      <c r="O132" s="128"/>
      <c r="P132" s="128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29"/>
      <c r="AB132" s="122">
        <f>SUM(D132,H132,L132)</f>
        <v>0</v>
      </c>
      <c r="AC132" s="118"/>
      <c r="AD132" s="120">
        <f>SUM(F132,J132,N132)</f>
        <v>0</v>
      </c>
    </row>
    <row r="133" spans="1:30" ht="12.75">
      <c r="A133" s="17"/>
      <c r="B133" s="17"/>
      <c r="C133" s="17"/>
      <c r="D133" s="25"/>
      <c r="E133" s="17"/>
      <c r="F133" s="26"/>
      <c r="G133" s="26"/>
      <c r="H133" s="25"/>
      <c r="I133" s="17"/>
      <c r="J133" s="26"/>
      <c r="K133" s="2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48"/>
      <c r="AC133" s="28"/>
      <c r="AD133" s="18"/>
    </row>
    <row r="134" spans="1:30" ht="12.75">
      <c r="A134" s="19" t="s">
        <v>27</v>
      </c>
      <c r="B134" s="17"/>
      <c r="C134" s="17"/>
      <c r="D134" s="208" t="s">
        <v>32</v>
      </c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66"/>
      <c r="AB134" s="48"/>
      <c r="AC134" s="28"/>
      <c r="AD134" s="18"/>
    </row>
    <row r="135" spans="1:31" ht="12.75">
      <c r="A135" s="8"/>
      <c r="B135" s="8" t="s">
        <v>1</v>
      </c>
      <c r="C135" s="8" t="s">
        <v>2</v>
      </c>
      <c r="D135" s="209">
        <v>1</v>
      </c>
      <c r="E135" s="209"/>
      <c r="F135" s="209"/>
      <c r="G135" s="44"/>
      <c r="H135" s="209">
        <v>2</v>
      </c>
      <c r="I135" s="209"/>
      <c r="J135" s="209"/>
      <c r="K135" s="44"/>
      <c r="L135" s="209">
        <v>3</v>
      </c>
      <c r="M135" s="209"/>
      <c r="N135" s="209"/>
      <c r="O135" s="44"/>
      <c r="P135" s="209">
        <v>4</v>
      </c>
      <c r="Q135" s="209"/>
      <c r="R135" s="209"/>
      <c r="S135" s="44"/>
      <c r="T135" s="209">
        <v>5</v>
      </c>
      <c r="U135" s="209"/>
      <c r="V135" s="209"/>
      <c r="W135" s="44"/>
      <c r="X135" s="209">
        <v>6</v>
      </c>
      <c r="Y135" s="209"/>
      <c r="Z135" s="209"/>
      <c r="AA135" s="44"/>
      <c r="AB135" s="205" t="s">
        <v>25</v>
      </c>
      <c r="AC135" s="205"/>
      <c r="AD135" s="205"/>
      <c r="AE135" s="17"/>
    </row>
    <row r="136" spans="1:30" ht="12.75">
      <c r="A136" s="183">
        <v>1</v>
      </c>
      <c r="B136" s="195" t="s">
        <v>58</v>
      </c>
      <c r="C136" s="196" t="s">
        <v>6</v>
      </c>
      <c r="D136" s="185"/>
      <c r="E136" s="186" t="s">
        <v>4</v>
      </c>
      <c r="F136" s="185"/>
      <c r="G136" s="185"/>
      <c r="H136" s="197">
        <v>46</v>
      </c>
      <c r="I136" s="186" t="s">
        <v>4</v>
      </c>
      <c r="J136" s="197">
        <v>24</v>
      </c>
      <c r="K136" s="189"/>
      <c r="L136" s="190">
        <v>45</v>
      </c>
      <c r="M136" s="186" t="s">
        <v>4</v>
      </c>
      <c r="N136" s="190">
        <v>25</v>
      </c>
      <c r="O136" s="190"/>
      <c r="P136" s="190">
        <v>46</v>
      </c>
      <c r="Q136" s="190"/>
      <c r="R136" s="190">
        <v>24</v>
      </c>
      <c r="S136" s="190"/>
      <c r="T136" s="190"/>
      <c r="U136" s="190"/>
      <c r="V136" s="190"/>
      <c r="W136" s="198"/>
      <c r="X136" s="190"/>
      <c r="Y136" s="190"/>
      <c r="Z136" s="190"/>
      <c r="AA136" s="190"/>
      <c r="AB136" s="192">
        <f>SUM(D136,H136,L136,P136)</f>
        <v>137</v>
      </c>
      <c r="AC136" s="186" t="s">
        <v>4</v>
      </c>
      <c r="AD136" s="189">
        <f>SUM(F136,J136,N136,R136)</f>
        <v>73</v>
      </c>
    </row>
    <row r="137" spans="1:30" ht="12.75">
      <c r="A137" s="17">
        <v>2</v>
      </c>
      <c r="B137" s="47" t="s">
        <v>100</v>
      </c>
      <c r="C137" s="30" t="s">
        <v>65</v>
      </c>
      <c r="D137" s="75">
        <v>42</v>
      </c>
      <c r="E137" s="39" t="s">
        <v>4</v>
      </c>
      <c r="F137" s="18">
        <v>22</v>
      </c>
      <c r="G137" s="18"/>
      <c r="H137" s="104">
        <v>0</v>
      </c>
      <c r="I137" s="39" t="s">
        <v>4</v>
      </c>
      <c r="J137" s="79">
        <v>0</v>
      </c>
      <c r="K137" s="79"/>
      <c r="L137" s="19">
        <v>46</v>
      </c>
      <c r="M137" s="39" t="s">
        <v>4</v>
      </c>
      <c r="N137" s="19">
        <v>26</v>
      </c>
      <c r="O137" s="81"/>
      <c r="P137" s="19"/>
      <c r="Q137" s="19" t="s">
        <v>4</v>
      </c>
      <c r="R137" s="19"/>
      <c r="S137" s="19"/>
      <c r="T137" s="19"/>
      <c r="U137" s="19" t="s">
        <v>4</v>
      </c>
      <c r="V137" s="19"/>
      <c r="W137" s="19"/>
      <c r="X137" s="21">
        <v>0</v>
      </c>
      <c r="Y137" s="21" t="s">
        <v>4</v>
      </c>
      <c r="Z137" s="21">
        <v>0</v>
      </c>
      <c r="AA137" s="19"/>
      <c r="AB137" s="48">
        <f>SUM(D137,H137,L137,P137)</f>
        <v>88</v>
      </c>
      <c r="AC137" s="39" t="s">
        <v>4</v>
      </c>
      <c r="AD137" s="18">
        <f>SUM(F137,J137,N137,R137)</f>
        <v>48</v>
      </c>
    </row>
    <row r="138" spans="1:30" ht="12.75">
      <c r="A138" s="17">
        <v>3</v>
      </c>
      <c r="B138" s="88" t="s">
        <v>8</v>
      </c>
      <c r="C138" s="30" t="s">
        <v>6</v>
      </c>
      <c r="D138" s="75"/>
      <c r="E138" s="39" t="s">
        <v>4</v>
      </c>
      <c r="F138" s="18"/>
      <c r="G138" s="18"/>
      <c r="H138" s="104">
        <v>43</v>
      </c>
      <c r="I138" s="39" t="s">
        <v>4</v>
      </c>
      <c r="J138" s="104">
        <v>23</v>
      </c>
      <c r="K138" s="18"/>
      <c r="L138" s="19">
        <v>37</v>
      </c>
      <c r="M138" s="39" t="s">
        <v>4</v>
      </c>
      <c r="N138" s="19">
        <v>21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48">
        <f>SUM(D138,H138,L138,P138)</f>
        <v>80</v>
      </c>
      <c r="AC138" s="39" t="s">
        <v>4</v>
      </c>
      <c r="AD138" s="18">
        <f>SUM(F138,J138,N138,R138)</f>
        <v>44</v>
      </c>
    </row>
    <row r="139" spans="1:30" ht="12.75">
      <c r="A139" s="17">
        <v>4</v>
      </c>
      <c r="B139" s="88" t="s">
        <v>76</v>
      </c>
      <c r="C139" s="30" t="s">
        <v>13</v>
      </c>
      <c r="D139" s="77">
        <v>37</v>
      </c>
      <c r="E139" s="39" t="s">
        <v>4</v>
      </c>
      <c r="F139" s="77">
        <v>22</v>
      </c>
      <c r="G139" s="77"/>
      <c r="H139" s="40"/>
      <c r="I139" s="39" t="s">
        <v>4</v>
      </c>
      <c r="J139" s="40"/>
      <c r="K139" s="18"/>
      <c r="L139" s="19">
        <v>21</v>
      </c>
      <c r="M139" s="39" t="s">
        <v>4</v>
      </c>
      <c r="N139" s="19">
        <v>15</v>
      </c>
      <c r="O139" s="19"/>
      <c r="P139" s="19">
        <v>39</v>
      </c>
      <c r="Q139" s="19"/>
      <c r="R139" s="19">
        <v>19</v>
      </c>
      <c r="S139" s="19"/>
      <c r="T139" s="19">
        <v>0</v>
      </c>
      <c r="U139" s="19"/>
      <c r="V139" s="19">
        <v>0</v>
      </c>
      <c r="W139" s="81"/>
      <c r="X139" s="19">
        <v>0</v>
      </c>
      <c r="Y139" s="19"/>
      <c r="Z139" s="19">
        <v>0</v>
      </c>
      <c r="AA139" s="19"/>
      <c r="AB139" s="48">
        <f>SUM(D139,H139,L139,P139)</f>
        <v>97</v>
      </c>
      <c r="AC139" s="39" t="s">
        <v>4</v>
      </c>
      <c r="AD139" s="18">
        <f>SUM(F139,J139,N139,R139)</f>
        <v>56</v>
      </c>
    </row>
    <row r="140" spans="1:30" ht="12.75">
      <c r="A140" s="17">
        <v>5</v>
      </c>
      <c r="B140" s="88" t="s">
        <v>73</v>
      </c>
      <c r="C140" s="17" t="s">
        <v>6</v>
      </c>
      <c r="D140" s="30"/>
      <c r="E140" s="33"/>
      <c r="F140" s="30"/>
      <c r="G140" s="30"/>
      <c r="H140" s="83"/>
      <c r="I140" s="33"/>
      <c r="J140" s="83"/>
      <c r="K140" s="24"/>
      <c r="L140" s="21"/>
      <c r="M140" s="21"/>
      <c r="N140" s="21"/>
      <c r="O140" s="21"/>
      <c r="P140" s="21">
        <v>39</v>
      </c>
      <c r="Q140" s="21"/>
      <c r="R140" s="21">
        <v>22</v>
      </c>
      <c r="S140" s="21"/>
      <c r="T140" s="21"/>
      <c r="U140" s="21"/>
      <c r="V140" s="21"/>
      <c r="W140" s="46"/>
      <c r="X140" s="21"/>
      <c r="Y140" s="21"/>
      <c r="Z140" s="21"/>
      <c r="AA140" s="21"/>
      <c r="AB140" s="48">
        <f>SUM(D140,H140,L140,P140)</f>
        <v>39</v>
      </c>
      <c r="AC140" s="39" t="s">
        <v>4</v>
      </c>
      <c r="AD140" s="18">
        <f>SUM(F140,J140,N140,R140)</f>
        <v>22</v>
      </c>
    </row>
    <row r="141" spans="1:30" ht="12.75">
      <c r="A141" s="17"/>
      <c r="B141" s="88"/>
      <c r="C141" s="17"/>
      <c r="D141" s="30"/>
      <c r="E141" s="33"/>
      <c r="F141" s="30"/>
      <c r="G141" s="30"/>
      <c r="H141" s="83"/>
      <c r="I141" s="33"/>
      <c r="J141" s="83"/>
      <c r="K141" s="24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46"/>
      <c r="X141" s="21"/>
      <c r="Y141" s="21"/>
      <c r="Z141" s="21"/>
      <c r="AA141" s="21"/>
      <c r="AB141" s="48"/>
      <c r="AC141" s="39"/>
      <c r="AD141" s="18"/>
    </row>
    <row r="142" spans="1:27" ht="12.75">
      <c r="A142" s="5" t="s">
        <v>28</v>
      </c>
      <c r="D142" s="206" t="s">
        <v>32</v>
      </c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7"/>
    </row>
    <row r="143" spans="1:30" ht="12.75">
      <c r="A143" s="17"/>
      <c r="B143" s="17" t="s">
        <v>1</v>
      </c>
      <c r="C143" s="17" t="s">
        <v>2</v>
      </c>
      <c r="D143" s="208">
        <v>1</v>
      </c>
      <c r="E143" s="208"/>
      <c r="F143" s="208"/>
      <c r="G143" s="66"/>
      <c r="H143" s="208">
        <v>2</v>
      </c>
      <c r="I143" s="208"/>
      <c r="J143" s="208"/>
      <c r="K143" s="66"/>
      <c r="L143" s="208">
        <v>3</v>
      </c>
      <c r="M143" s="208"/>
      <c r="N143" s="208"/>
      <c r="O143" s="66"/>
      <c r="P143" s="66">
        <v>4</v>
      </c>
      <c r="Q143" s="66"/>
      <c r="R143" s="66"/>
      <c r="S143" s="66"/>
      <c r="T143" s="208">
        <v>5</v>
      </c>
      <c r="U143" s="208"/>
      <c r="V143" s="208"/>
      <c r="W143" s="66"/>
      <c r="X143" s="208">
        <v>6</v>
      </c>
      <c r="Y143" s="208"/>
      <c r="Z143" s="208"/>
      <c r="AA143" s="66"/>
      <c r="AB143" s="207" t="s">
        <v>25</v>
      </c>
      <c r="AC143" s="207"/>
      <c r="AD143" s="207"/>
    </row>
    <row r="144" spans="1:30" s="17" customFormat="1" ht="12.75">
      <c r="A144" s="17">
        <v>1</v>
      </c>
      <c r="B144" s="88" t="s">
        <v>87</v>
      </c>
      <c r="C144" s="30" t="s">
        <v>13</v>
      </c>
      <c r="D144" s="28">
        <v>38</v>
      </c>
      <c r="E144" s="39" t="s">
        <v>4</v>
      </c>
      <c r="F144" s="28">
        <v>21</v>
      </c>
      <c r="G144" s="28"/>
      <c r="H144" s="42">
        <v>36</v>
      </c>
      <c r="I144" s="29" t="s">
        <v>4</v>
      </c>
      <c r="J144" s="42">
        <v>23</v>
      </c>
      <c r="K144" s="28"/>
      <c r="L144" s="28">
        <v>35</v>
      </c>
      <c r="M144" s="19" t="s">
        <v>4</v>
      </c>
      <c r="N144" s="28">
        <v>20</v>
      </c>
      <c r="O144" s="28"/>
      <c r="P144" s="28">
        <v>0</v>
      </c>
      <c r="Q144" s="19" t="s">
        <v>4</v>
      </c>
      <c r="R144" s="28">
        <v>0</v>
      </c>
      <c r="S144" s="28"/>
      <c r="T144" s="28">
        <v>0</v>
      </c>
      <c r="U144" s="28" t="s">
        <v>4</v>
      </c>
      <c r="V144" s="28">
        <v>0</v>
      </c>
      <c r="W144" s="28"/>
      <c r="X144" s="28"/>
      <c r="Y144" s="28" t="s">
        <v>4</v>
      </c>
      <c r="Z144" s="28"/>
      <c r="AA144" s="66"/>
      <c r="AB144" s="48">
        <f>SUM(D144,H144,L144,P144,T144)</f>
        <v>109</v>
      </c>
      <c r="AC144" s="39" t="s">
        <v>4</v>
      </c>
      <c r="AD144" s="18">
        <f>SUM(F144,J144,N144,R144)</f>
        <v>64</v>
      </c>
    </row>
    <row r="145" spans="1:30" ht="12.75">
      <c r="A145" s="17">
        <v>2</v>
      </c>
      <c r="B145" s="42" t="s">
        <v>802</v>
      </c>
      <c r="C145" s="42" t="s">
        <v>6</v>
      </c>
      <c r="D145" s="14"/>
      <c r="E145" s="39"/>
      <c r="F145" s="14"/>
      <c r="G145" s="14"/>
      <c r="H145" s="104">
        <v>38</v>
      </c>
      <c r="I145" s="29" t="s">
        <v>4</v>
      </c>
      <c r="J145" s="104">
        <v>18</v>
      </c>
      <c r="K145" s="14"/>
      <c r="L145" s="14"/>
      <c r="M145" s="19"/>
      <c r="N145" s="14"/>
      <c r="O145" s="14"/>
      <c r="P145" s="14"/>
      <c r="Q145" s="19"/>
      <c r="R145" s="14"/>
      <c r="S145" s="14"/>
      <c r="T145" s="14"/>
      <c r="U145" s="14"/>
      <c r="V145" s="14"/>
      <c r="W145" s="14"/>
      <c r="X145" s="14"/>
      <c r="Y145" s="14"/>
      <c r="Z145" s="14"/>
      <c r="AA145" s="7"/>
      <c r="AB145" s="48">
        <f>SUM(D145,H145,L145,P145,T145)</f>
        <v>38</v>
      </c>
      <c r="AC145" s="39" t="s">
        <v>4</v>
      </c>
      <c r="AD145" s="18">
        <f>SUM(F145,J145,N145,R145)</f>
        <v>18</v>
      </c>
    </row>
    <row r="146" spans="1:30" ht="12.75">
      <c r="A146" s="17">
        <v>3</v>
      </c>
      <c r="B146" s="30" t="s">
        <v>223</v>
      </c>
      <c r="C146" s="31" t="s">
        <v>13</v>
      </c>
      <c r="D146" s="30"/>
      <c r="E146" s="33"/>
      <c r="F146" s="30"/>
      <c r="G146" s="77"/>
      <c r="H146" s="75"/>
      <c r="I146" s="14"/>
      <c r="J146" s="18"/>
      <c r="K146" s="18"/>
      <c r="L146" s="19">
        <v>16</v>
      </c>
      <c r="M146" s="19"/>
      <c r="N146" s="19">
        <v>10</v>
      </c>
      <c r="O146" s="19"/>
      <c r="P146" s="19">
        <v>17</v>
      </c>
      <c r="Q146" s="19"/>
      <c r="R146" s="19">
        <v>11</v>
      </c>
      <c r="S146" s="19"/>
      <c r="T146" s="19"/>
      <c r="U146" s="14"/>
      <c r="V146" s="19"/>
      <c r="W146" s="21"/>
      <c r="X146" s="19"/>
      <c r="Y146" s="14"/>
      <c r="Z146" s="19"/>
      <c r="AA146" s="21"/>
      <c r="AB146" s="48">
        <f>SUM(D146,H146,L146,P146,T146)</f>
        <v>33</v>
      </c>
      <c r="AC146" s="39" t="s">
        <v>4</v>
      </c>
      <c r="AD146" s="18">
        <f>SUM(F146,J146,N146,R146)</f>
        <v>21</v>
      </c>
    </row>
    <row r="147" spans="1:30" ht="12.75">
      <c r="A147" s="17"/>
      <c r="B147" s="41"/>
      <c r="C147" s="41"/>
      <c r="D147" s="29"/>
      <c r="E147" s="33"/>
      <c r="F147" s="29"/>
      <c r="G147" s="28"/>
      <c r="H147" s="28"/>
      <c r="I147" s="14"/>
      <c r="J147" s="28"/>
      <c r="K147" s="28"/>
      <c r="L147" s="29"/>
      <c r="M147" s="21"/>
      <c r="N147" s="29"/>
      <c r="O147" s="29"/>
      <c r="P147" s="29"/>
      <c r="Q147" s="21"/>
      <c r="R147" s="29"/>
      <c r="S147" s="29"/>
      <c r="T147" s="28"/>
      <c r="U147" s="14"/>
      <c r="V147" s="28"/>
      <c r="W147" s="29"/>
      <c r="X147" s="28"/>
      <c r="Y147" s="14"/>
      <c r="Z147" s="28"/>
      <c r="AA147" s="66"/>
      <c r="AB147" s="48"/>
      <c r="AC147" s="39"/>
      <c r="AD147" s="18"/>
    </row>
    <row r="148" spans="1:27" ht="12.75">
      <c r="A148" s="5" t="s">
        <v>81</v>
      </c>
      <c r="G148" s="7"/>
      <c r="H148" s="7"/>
      <c r="I148" s="7"/>
      <c r="L148" s="7"/>
      <c r="N148" s="7" t="s">
        <v>32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30" s="17" customFormat="1" ht="12.75">
      <c r="A149" s="8"/>
      <c r="B149" s="8" t="s">
        <v>1</v>
      </c>
      <c r="C149" s="8" t="s">
        <v>2</v>
      </c>
      <c r="D149" s="44">
        <v>1</v>
      </c>
      <c r="E149" s="44"/>
      <c r="F149" s="44"/>
      <c r="G149" s="44"/>
      <c r="H149" s="44">
        <v>2</v>
      </c>
      <c r="I149" s="44"/>
      <c r="J149" s="44"/>
      <c r="K149" s="44"/>
      <c r="L149" s="44">
        <v>3</v>
      </c>
      <c r="M149" s="44"/>
      <c r="N149" s="44"/>
      <c r="O149" s="44"/>
      <c r="P149" s="44">
        <v>4</v>
      </c>
      <c r="Q149" s="44"/>
      <c r="R149" s="44"/>
      <c r="S149" s="44"/>
      <c r="T149" s="44">
        <v>5</v>
      </c>
      <c r="U149" s="44"/>
      <c r="V149" s="44"/>
      <c r="W149" s="44"/>
      <c r="X149" s="44">
        <v>6</v>
      </c>
      <c r="Y149" s="44"/>
      <c r="Z149" s="44"/>
      <c r="AA149" s="44"/>
      <c r="AB149" s="86" t="s">
        <v>25</v>
      </c>
      <c r="AC149" s="86"/>
      <c r="AD149" s="86"/>
    </row>
    <row r="150" spans="1:30" ht="12.75">
      <c r="A150" s="17">
        <v>1</v>
      </c>
      <c r="B150" s="22" t="s">
        <v>204</v>
      </c>
      <c r="C150" s="42" t="s">
        <v>13</v>
      </c>
      <c r="D150" s="75"/>
      <c r="E150" s="19" t="s">
        <v>4</v>
      </c>
      <c r="F150" s="18"/>
      <c r="G150" s="18"/>
      <c r="H150" s="40">
        <v>15</v>
      </c>
      <c r="I150" s="19" t="s">
        <v>4</v>
      </c>
      <c r="J150" s="40">
        <v>11</v>
      </c>
      <c r="K150" s="18"/>
      <c r="L150" s="19">
        <v>18</v>
      </c>
      <c r="M150" s="19">
        <v>18</v>
      </c>
      <c r="N150" s="40">
        <v>14</v>
      </c>
      <c r="O150" s="19">
        <v>14</v>
      </c>
      <c r="P150" s="19"/>
      <c r="Q150" s="19" t="s">
        <v>4</v>
      </c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48">
        <f>SUM(D150,H150,L150)</f>
        <v>33</v>
      </c>
      <c r="AC150" s="39" t="s">
        <v>4</v>
      </c>
      <c r="AD150" s="18">
        <f>SUM(F150,J150,N150)</f>
        <v>25</v>
      </c>
    </row>
    <row r="151" spans="1:30" s="17" customFormat="1" ht="12.75">
      <c r="A151" s="41"/>
      <c r="B151" s="88"/>
      <c r="C151" s="31"/>
      <c r="D151" s="75"/>
      <c r="E151" s="19" t="s">
        <v>4</v>
      </c>
      <c r="F151" s="18"/>
      <c r="G151" s="18"/>
      <c r="H151" s="42">
        <v>0</v>
      </c>
      <c r="I151" s="21" t="s">
        <v>4</v>
      </c>
      <c r="J151" s="42">
        <v>0</v>
      </c>
      <c r="K151" s="18"/>
      <c r="L151" s="19"/>
      <c r="M151" s="19" t="s">
        <v>4</v>
      </c>
      <c r="N151" s="19"/>
      <c r="O151" s="19"/>
      <c r="P151" s="19"/>
      <c r="Q151" s="19" t="s">
        <v>4</v>
      </c>
      <c r="R151" s="19"/>
      <c r="S151" s="19">
        <v>0</v>
      </c>
      <c r="T151" s="19">
        <v>0</v>
      </c>
      <c r="U151" s="19" t="s">
        <v>4</v>
      </c>
      <c r="V151" s="19">
        <v>0</v>
      </c>
      <c r="W151" s="19"/>
      <c r="X151" s="19">
        <v>0</v>
      </c>
      <c r="Y151" s="19"/>
      <c r="Z151" s="19">
        <v>0</v>
      </c>
      <c r="AA151" s="19"/>
      <c r="AB151" s="48">
        <f>SUM(D151,X151,T151)</f>
        <v>0</v>
      </c>
      <c r="AC151" s="39" t="s">
        <v>4</v>
      </c>
      <c r="AD151" s="18">
        <f>SUM(F151,Z151,V151)</f>
        <v>0</v>
      </c>
    </row>
    <row r="152" spans="1:28" ht="12.75">
      <c r="A152" s="17"/>
      <c r="B152" s="17"/>
      <c r="C152" s="17"/>
      <c r="D152" s="25"/>
      <c r="E152" s="17"/>
      <c r="F152" s="26"/>
      <c r="G152" s="26"/>
      <c r="H152" s="25"/>
      <c r="I152" s="17"/>
      <c r="J152" s="26"/>
      <c r="K152" s="2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48"/>
    </row>
    <row r="153" spans="1:30" s="17" customFormat="1" ht="12.75">
      <c r="A153" s="71"/>
      <c r="B153" s="87"/>
      <c r="C153" s="10"/>
      <c r="D153" s="75"/>
      <c r="E153" s="19"/>
      <c r="F153" s="18"/>
      <c r="G153" s="18"/>
      <c r="H153" s="75"/>
      <c r="I153" s="19"/>
      <c r="J153" s="18"/>
      <c r="K153" s="1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48"/>
      <c r="AC153" s="39"/>
      <c r="AD153" s="18"/>
    </row>
    <row r="154" spans="1:27" ht="12.75">
      <c r="A154" s="5" t="s">
        <v>29</v>
      </c>
      <c r="D154" s="210" t="s">
        <v>32</v>
      </c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7"/>
    </row>
    <row r="155" spans="1:30" ht="12.75">
      <c r="A155" s="8"/>
      <c r="B155" s="8" t="s">
        <v>1</v>
      </c>
      <c r="C155" s="8" t="s">
        <v>2</v>
      </c>
      <c r="D155" s="209">
        <v>1</v>
      </c>
      <c r="E155" s="209"/>
      <c r="F155" s="209"/>
      <c r="G155" s="44"/>
      <c r="H155" s="209">
        <v>2</v>
      </c>
      <c r="I155" s="209"/>
      <c r="J155" s="209"/>
      <c r="K155" s="44"/>
      <c r="L155" s="209">
        <v>3</v>
      </c>
      <c r="M155" s="209"/>
      <c r="N155" s="209"/>
      <c r="O155" s="44"/>
      <c r="P155" s="209">
        <v>4</v>
      </c>
      <c r="Q155" s="209"/>
      <c r="R155" s="209"/>
      <c r="S155" s="44"/>
      <c r="T155" s="209">
        <v>5</v>
      </c>
      <c r="U155" s="209"/>
      <c r="V155" s="209"/>
      <c r="W155" s="44"/>
      <c r="X155" s="209">
        <v>6</v>
      </c>
      <c r="Y155" s="209"/>
      <c r="Z155" s="209"/>
      <c r="AA155" s="44"/>
      <c r="AB155" s="205" t="s">
        <v>25</v>
      </c>
      <c r="AC155" s="205"/>
      <c r="AD155" s="205"/>
    </row>
    <row r="156" spans="1:30" ht="12.75">
      <c r="A156">
        <v>1</v>
      </c>
      <c r="B156" t="s">
        <v>74</v>
      </c>
      <c r="C156" t="s">
        <v>3</v>
      </c>
      <c r="D156" s="77">
        <v>45</v>
      </c>
      <c r="E156" s="39" t="s">
        <v>4</v>
      </c>
      <c r="F156" s="77">
        <v>23</v>
      </c>
      <c r="G156" s="77"/>
      <c r="H156" s="75">
        <v>47</v>
      </c>
      <c r="I156" s="39" t="s">
        <v>4</v>
      </c>
      <c r="J156" s="18">
        <v>25</v>
      </c>
      <c r="K156" s="18"/>
      <c r="L156" s="19">
        <v>46</v>
      </c>
      <c r="M156" s="19"/>
      <c r="N156" s="19">
        <v>25</v>
      </c>
      <c r="O156" s="19"/>
      <c r="P156" s="21"/>
      <c r="Q156" s="21" t="s">
        <v>4</v>
      </c>
      <c r="R156" s="21"/>
      <c r="S156" s="19"/>
      <c r="T156" s="19"/>
      <c r="U156" s="19" t="s">
        <v>4</v>
      </c>
      <c r="V156" s="19"/>
      <c r="W156" s="19"/>
      <c r="X156" s="21"/>
      <c r="Y156" s="21" t="s">
        <v>4</v>
      </c>
      <c r="Z156" s="21"/>
      <c r="AA156" s="19"/>
      <c r="AB156" s="48">
        <f>SUM(D156,H156,L156,T156)</f>
        <v>138</v>
      </c>
      <c r="AC156" s="39" t="s">
        <v>4</v>
      </c>
      <c r="AD156" s="18">
        <f>SUM(F156,J156,N156,V156)</f>
        <v>73</v>
      </c>
    </row>
    <row r="157" spans="1:30" ht="12.75">
      <c r="A157" s="17">
        <v>2</v>
      </c>
      <c r="B157" t="s">
        <v>14</v>
      </c>
      <c r="C157" t="s">
        <v>13</v>
      </c>
      <c r="D157" s="4">
        <v>45</v>
      </c>
      <c r="E157" s="39" t="s">
        <v>4</v>
      </c>
      <c r="F157" s="6">
        <v>25</v>
      </c>
      <c r="G157" s="6"/>
      <c r="H157" s="78">
        <v>46</v>
      </c>
      <c r="I157" s="39" t="s">
        <v>4</v>
      </c>
      <c r="J157" s="79">
        <v>25</v>
      </c>
      <c r="K157" s="79"/>
      <c r="L157" s="40">
        <v>45</v>
      </c>
      <c r="M157" s="19"/>
      <c r="N157" s="40">
        <v>26</v>
      </c>
      <c r="O157" s="19"/>
      <c r="P157" s="21">
        <v>39</v>
      </c>
      <c r="Q157" s="21"/>
      <c r="R157" s="21">
        <v>23</v>
      </c>
      <c r="S157" s="21"/>
      <c r="T157" s="40"/>
      <c r="U157" s="19" t="s">
        <v>4</v>
      </c>
      <c r="V157" s="40"/>
      <c r="W157" s="19"/>
      <c r="X157" s="19"/>
      <c r="Y157" s="19"/>
      <c r="Z157" s="19"/>
      <c r="AA157" s="19"/>
      <c r="AB157" s="48">
        <f>SUM(D157,H157,L157,T157)</f>
        <v>136</v>
      </c>
      <c r="AC157" s="39" t="s">
        <v>4</v>
      </c>
      <c r="AD157" s="18">
        <f>SUM(F157,J157,N157,V157)</f>
        <v>76</v>
      </c>
    </row>
    <row r="158" spans="1:30" ht="12.75">
      <c r="A158" s="17">
        <v>3</v>
      </c>
      <c r="B158" t="s">
        <v>9</v>
      </c>
      <c r="C158" t="s">
        <v>10</v>
      </c>
      <c r="D158" s="77">
        <v>44</v>
      </c>
      <c r="E158" s="39" t="s">
        <v>4</v>
      </c>
      <c r="F158" s="77">
        <v>26</v>
      </c>
      <c r="G158" s="77"/>
      <c r="H158" s="75">
        <v>46</v>
      </c>
      <c r="I158" s="39" t="s">
        <v>4</v>
      </c>
      <c r="J158" s="18">
        <v>24</v>
      </c>
      <c r="K158" s="18"/>
      <c r="L158" s="40">
        <v>46</v>
      </c>
      <c r="M158" s="19" t="s">
        <v>4</v>
      </c>
      <c r="N158" s="40">
        <v>26</v>
      </c>
      <c r="O158" s="19"/>
      <c r="P158" s="21">
        <v>43</v>
      </c>
      <c r="Q158" s="21" t="s">
        <v>4</v>
      </c>
      <c r="R158" s="21">
        <v>22</v>
      </c>
      <c r="S158" s="19"/>
      <c r="T158" s="40"/>
      <c r="U158" s="19" t="s">
        <v>4</v>
      </c>
      <c r="V158" s="40"/>
      <c r="W158" s="19"/>
      <c r="X158" s="19"/>
      <c r="Y158" s="19"/>
      <c r="Z158" s="19"/>
      <c r="AA158" s="19"/>
      <c r="AB158" s="48">
        <f>SUM(D158,H158,L158,T158)</f>
        <v>136</v>
      </c>
      <c r="AC158" s="39" t="s">
        <v>4</v>
      </c>
      <c r="AD158" s="18">
        <f>SUM(F158,J158,N158,V158)</f>
        <v>76</v>
      </c>
    </row>
    <row r="159" spans="1:30" s="17" customFormat="1" ht="12.75">
      <c r="A159" s="17">
        <v>4</v>
      </c>
      <c r="B159" s="17" t="s">
        <v>42</v>
      </c>
      <c r="C159" s="17" t="s">
        <v>13</v>
      </c>
      <c r="D159" s="77">
        <v>41</v>
      </c>
      <c r="E159" s="39" t="s">
        <v>4</v>
      </c>
      <c r="F159" s="77">
        <v>24</v>
      </c>
      <c r="G159" s="77"/>
      <c r="H159" s="75">
        <v>40</v>
      </c>
      <c r="I159" s="39" t="s">
        <v>4</v>
      </c>
      <c r="J159" s="18">
        <v>22</v>
      </c>
      <c r="K159" s="18"/>
      <c r="L159" s="19">
        <v>44</v>
      </c>
      <c r="M159" s="19" t="s">
        <v>4</v>
      </c>
      <c r="N159" s="19">
        <v>24</v>
      </c>
      <c r="O159" s="19"/>
      <c r="P159" s="21">
        <v>36</v>
      </c>
      <c r="Q159" s="21" t="s">
        <v>4</v>
      </c>
      <c r="R159" s="21">
        <v>21</v>
      </c>
      <c r="S159" s="19"/>
      <c r="T159" s="81"/>
      <c r="U159" s="81" t="s">
        <v>4</v>
      </c>
      <c r="V159" s="81"/>
      <c r="W159" s="19"/>
      <c r="X159" s="81"/>
      <c r="Y159" s="81" t="s">
        <v>4</v>
      </c>
      <c r="Z159" s="81"/>
      <c r="AA159" s="19"/>
      <c r="AB159" s="48">
        <f>SUM(D159,H159,L159,T159)</f>
        <v>125</v>
      </c>
      <c r="AC159" s="39" t="s">
        <v>4</v>
      </c>
      <c r="AD159" s="18">
        <f>SUM(F159,J159,N159,V159)</f>
        <v>70</v>
      </c>
    </row>
    <row r="160" spans="1:30" ht="12.75">
      <c r="A160">
        <v>5</v>
      </c>
      <c r="B160" t="s">
        <v>75</v>
      </c>
      <c r="C160" t="s">
        <v>13</v>
      </c>
      <c r="D160" s="4">
        <v>41</v>
      </c>
      <c r="E160" s="39" t="s">
        <v>4</v>
      </c>
      <c r="F160" s="6">
        <v>24</v>
      </c>
      <c r="G160" s="6"/>
      <c r="H160" s="75">
        <v>38</v>
      </c>
      <c r="I160" s="39" t="s">
        <v>4</v>
      </c>
      <c r="J160" s="18">
        <v>20</v>
      </c>
      <c r="K160" s="79"/>
      <c r="L160" s="19"/>
      <c r="M160" s="19" t="s">
        <v>4</v>
      </c>
      <c r="N160" s="19"/>
      <c r="O160" s="19"/>
      <c r="P160" s="19">
        <v>35</v>
      </c>
      <c r="Q160" s="19"/>
      <c r="R160" s="19">
        <v>20</v>
      </c>
      <c r="S160" s="19"/>
      <c r="T160" s="19"/>
      <c r="U160" s="19" t="s">
        <v>4</v>
      </c>
      <c r="V160" s="19"/>
      <c r="W160" s="19"/>
      <c r="X160" s="19"/>
      <c r="Y160" s="19" t="s">
        <v>4</v>
      </c>
      <c r="Z160" s="19"/>
      <c r="AA160" s="19"/>
      <c r="AB160" s="48">
        <f>SUM(D160,H160,P160,T160)</f>
        <v>114</v>
      </c>
      <c r="AC160" s="39" t="s">
        <v>4</v>
      </c>
      <c r="AD160" s="18">
        <f>SUM(R160,J16,F160,V160)</f>
        <v>68</v>
      </c>
    </row>
    <row r="161" spans="1:30" ht="12.75">
      <c r="A161">
        <v>6</v>
      </c>
      <c r="B161" s="42" t="s">
        <v>11</v>
      </c>
      <c r="C161" s="10" t="s">
        <v>6</v>
      </c>
      <c r="D161" s="4"/>
      <c r="E161" s="39"/>
      <c r="F161" s="6"/>
      <c r="G161" s="6"/>
      <c r="H161" s="4">
        <v>44</v>
      </c>
      <c r="I161" s="39" t="s">
        <v>4</v>
      </c>
      <c r="J161" s="6">
        <v>25</v>
      </c>
      <c r="K161" s="6"/>
      <c r="L161" s="5">
        <v>28</v>
      </c>
      <c r="M161" s="5"/>
      <c r="N161" s="5">
        <v>19</v>
      </c>
      <c r="O161" s="5"/>
      <c r="P161" s="5">
        <v>37</v>
      </c>
      <c r="Q161" s="5"/>
      <c r="R161" s="5">
        <v>20</v>
      </c>
      <c r="S161" s="5"/>
      <c r="T161" s="5"/>
      <c r="U161" s="5"/>
      <c r="V161" s="5"/>
      <c r="W161" s="5"/>
      <c r="X161" s="5"/>
      <c r="Y161" s="5"/>
      <c r="Z161" s="5"/>
      <c r="AA161" s="5"/>
      <c r="AB161" s="48">
        <f>SUM(L161,H161,P161,T161)</f>
        <v>109</v>
      </c>
      <c r="AC161" s="39" t="s">
        <v>4</v>
      </c>
      <c r="AD161" s="18">
        <f>SUM(R161,J161,N161,V161)</f>
        <v>64</v>
      </c>
    </row>
    <row r="162" spans="1:30" ht="12.75">
      <c r="A162" s="17">
        <v>7</v>
      </c>
      <c r="B162" s="42" t="s">
        <v>52</v>
      </c>
      <c r="C162" s="42" t="s">
        <v>6</v>
      </c>
      <c r="D162" s="4"/>
      <c r="E162" s="39"/>
      <c r="F162" s="6"/>
      <c r="G162" s="6"/>
      <c r="H162" s="4">
        <v>31</v>
      </c>
      <c r="I162" s="39" t="s">
        <v>4</v>
      </c>
      <c r="J162" s="6">
        <v>18</v>
      </c>
      <c r="K162" s="6"/>
      <c r="L162" s="5">
        <v>31</v>
      </c>
      <c r="M162" s="5"/>
      <c r="N162" s="5">
        <v>19</v>
      </c>
      <c r="O162" s="5"/>
      <c r="P162" s="5">
        <v>29</v>
      </c>
      <c r="Q162" s="5"/>
      <c r="R162" s="5">
        <v>16</v>
      </c>
      <c r="S162" s="5"/>
      <c r="T162" s="5"/>
      <c r="U162" s="5"/>
      <c r="V162" s="5"/>
      <c r="W162" s="5"/>
      <c r="X162" s="5"/>
      <c r="Y162" s="5"/>
      <c r="Z162" s="5"/>
      <c r="AA162" s="5"/>
      <c r="AB162" s="48">
        <f>SUM(L162,H162,P162,T162)</f>
        <v>91</v>
      </c>
      <c r="AC162" s="39" t="s">
        <v>4</v>
      </c>
      <c r="AD162" s="18">
        <f>SUM(R162,J162,H162,V162)</f>
        <v>65</v>
      </c>
    </row>
    <row r="163" spans="1:30" ht="12.75">
      <c r="A163" s="17">
        <v>8</v>
      </c>
      <c r="B163" s="10" t="s">
        <v>753</v>
      </c>
      <c r="C163" s="10" t="s">
        <v>3</v>
      </c>
      <c r="D163" s="30"/>
      <c r="E163" s="33" t="s">
        <v>4</v>
      </c>
      <c r="F163" s="30"/>
      <c r="G163" s="77"/>
      <c r="H163" s="75">
        <v>47</v>
      </c>
      <c r="I163" s="39" t="s">
        <v>4</v>
      </c>
      <c r="J163" s="18">
        <v>25</v>
      </c>
      <c r="K163" s="18"/>
      <c r="L163" s="40">
        <v>42</v>
      </c>
      <c r="M163" s="19"/>
      <c r="N163" s="40">
        <v>26</v>
      </c>
      <c r="O163" s="19"/>
      <c r="P163" s="21"/>
      <c r="Q163" s="21"/>
      <c r="R163" s="21"/>
      <c r="S163" s="19"/>
      <c r="T163" s="19"/>
      <c r="U163" s="19"/>
      <c r="V163" s="19"/>
      <c r="W163" s="19"/>
      <c r="X163" s="40"/>
      <c r="Y163" s="19"/>
      <c r="Z163" s="40"/>
      <c r="AA163" s="40"/>
      <c r="AB163" s="48">
        <f>SUM(D163,H163,L163,T163)</f>
        <v>89</v>
      </c>
      <c r="AC163" s="39" t="s">
        <v>4</v>
      </c>
      <c r="AD163" s="18">
        <f>SUM(F163,J163,N163,V163)</f>
        <v>51</v>
      </c>
    </row>
    <row r="164" spans="1:30" ht="12.75">
      <c r="A164" s="8">
        <v>9</v>
      </c>
      <c r="B164" s="45" t="s">
        <v>43</v>
      </c>
      <c r="C164" s="45" t="s">
        <v>13</v>
      </c>
      <c r="D164" s="182"/>
      <c r="E164" s="178"/>
      <c r="F164" s="179"/>
      <c r="G164" s="179"/>
      <c r="H164" s="182">
        <v>32</v>
      </c>
      <c r="I164" s="178" t="s">
        <v>4</v>
      </c>
      <c r="J164" s="179">
        <v>18</v>
      </c>
      <c r="K164" s="179"/>
      <c r="L164" s="43">
        <v>26</v>
      </c>
      <c r="M164" s="43"/>
      <c r="N164" s="43">
        <v>17</v>
      </c>
      <c r="O164" s="43"/>
      <c r="P164" s="43">
        <v>24</v>
      </c>
      <c r="Q164" s="43"/>
      <c r="R164" s="43">
        <v>14</v>
      </c>
      <c r="S164" s="43"/>
      <c r="T164" s="43"/>
      <c r="U164" s="43"/>
      <c r="V164" s="43"/>
      <c r="W164" s="43"/>
      <c r="X164" s="43"/>
      <c r="Y164" s="43"/>
      <c r="Z164" s="43"/>
      <c r="AA164" s="43"/>
      <c r="AB164" s="89">
        <f>SUM(P164,H164,L164,T164)</f>
        <v>82</v>
      </c>
      <c r="AC164" s="178" t="s">
        <v>4</v>
      </c>
      <c r="AD164" s="179">
        <f>SUM(R164,J164,N164,V164)</f>
        <v>49</v>
      </c>
    </row>
    <row r="165" spans="1:30" s="17" customFormat="1" ht="12.75">
      <c r="A165">
        <v>10</v>
      </c>
      <c r="B165" s="42" t="s">
        <v>809</v>
      </c>
      <c r="C165" s="21" t="s">
        <v>3</v>
      </c>
      <c r="D165" s="75"/>
      <c r="E165" s="39"/>
      <c r="F165" s="18"/>
      <c r="G165" s="18"/>
      <c r="H165" s="23">
        <v>37</v>
      </c>
      <c r="I165" s="33" t="s">
        <v>4</v>
      </c>
      <c r="J165" s="24">
        <v>22</v>
      </c>
      <c r="K165" s="24"/>
      <c r="L165" s="21">
        <v>33</v>
      </c>
      <c r="M165" s="21"/>
      <c r="N165" s="21">
        <v>20</v>
      </c>
      <c r="O165" s="21"/>
      <c r="P165" s="21"/>
      <c r="Q165" s="21"/>
      <c r="R165" s="21"/>
      <c r="S165" s="21"/>
      <c r="T165" s="21"/>
      <c r="U165" s="19"/>
      <c r="V165" s="19"/>
      <c r="W165" s="19"/>
      <c r="X165" s="19"/>
      <c r="Y165" s="19"/>
      <c r="Z165" s="19"/>
      <c r="AA165" s="19"/>
      <c r="AB165" s="48">
        <f>SUM(D165,H165,L165,T165)</f>
        <v>70</v>
      </c>
      <c r="AC165" s="39" t="s">
        <v>4</v>
      </c>
      <c r="AD165" s="18">
        <f>SUM(R165,J165,N165,V165)</f>
        <v>42</v>
      </c>
    </row>
    <row r="166" spans="1:31" ht="12.75">
      <c r="A166">
        <v>11</v>
      </c>
      <c r="B166" s="10" t="s">
        <v>154</v>
      </c>
      <c r="C166" s="10" t="s">
        <v>5</v>
      </c>
      <c r="D166" s="77"/>
      <c r="E166" s="39" t="s">
        <v>4</v>
      </c>
      <c r="F166" s="77"/>
      <c r="G166" s="77"/>
      <c r="H166" s="23">
        <v>47</v>
      </c>
      <c r="I166" s="33" t="s">
        <v>4</v>
      </c>
      <c r="J166" s="24">
        <v>25</v>
      </c>
      <c r="K166" s="24"/>
      <c r="L166" s="42"/>
      <c r="M166" s="21" t="s">
        <v>4</v>
      </c>
      <c r="N166" s="42"/>
      <c r="O166" s="21"/>
      <c r="P166" s="21"/>
      <c r="Q166" s="21" t="s">
        <v>4</v>
      </c>
      <c r="R166" s="21"/>
      <c r="S166" s="21"/>
      <c r="T166" s="21"/>
      <c r="U166" s="19" t="s">
        <v>4</v>
      </c>
      <c r="V166" s="19"/>
      <c r="W166" s="19"/>
      <c r="X166" s="40"/>
      <c r="Y166" s="19" t="s">
        <v>4</v>
      </c>
      <c r="Z166" s="40"/>
      <c r="AA166" s="19"/>
      <c r="AB166" s="48">
        <f>SUM(P166,H166,L166,T166)</f>
        <v>47</v>
      </c>
      <c r="AC166" s="39" t="s">
        <v>4</v>
      </c>
      <c r="AD166" s="18">
        <f>SUM(J166,V166)</f>
        <v>25</v>
      </c>
      <c r="AE166" s="17"/>
    </row>
    <row r="167" spans="1:30" s="17" customFormat="1" ht="12.75">
      <c r="A167" s="17">
        <v>12</v>
      </c>
      <c r="B167" s="176" t="s">
        <v>807</v>
      </c>
      <c r="C167" s="176" t="s">
        <v>6</v>
      </c>
      <c r="D167" s="77"/>
      <c r="E167" s="39" t="s">
        <v>4</v>
      </c>
      <c r="F167" s="77"/>
      <c r="G167" s="77"/>
      <c r="H167" s="23">
        <v>45</v>
      </c>
      <c r="I167" s="33" t="s">
        <v>4</v>
      </c>
      <c r="J167" s="24">
        <v>20</v>
      </c>
      <c r="K167" s="24"/>
      <c r="L167" s="42"/>
      <c r="M167" s="21"/>
      <c r="N167" s="42"/>
      <c r="O167" s="21"/>
      <c r="P167" s="21"/>
      <c r="Q167" s="21"/>
      <c r="R167" s="21"/>
      <c r="S167" s="21"/>
      <c r="T167" s="42"/>
      <c r="U167" s="19" t="s">
        <v>4</v>
      </c>
      <c r="V167" s="40"/>
      <c r="W167" s="19"/>
      <c r="X167" s="40"/>
      <c r="Y167" s="19" t="s">
        <v>4</v>
      </c>
      <c r="Z167" s="40"/>
      <c r="AA167" s="19"/>
      <c r="AB167" s="48">
        <f>SUM(P167,H167,L167,T167)</f>
        <v>45</v>
      </c>
      <c r="AC167" s="39" t="s">
        <v>4</v>
      </c>
      <c r="AD167" s="18">
        <f>SUM(R167,J167,V167)</f>
        <v>20</v>
      </c>
    </row>
    <row r="168" spans="1:30" ht="12.75">
      <c r="A168" s="17">
        <v>12.5952380952382</v>
      </c>
      <c r="B168" s="42" t="s">
        <v>848</v>
      </c>
      <c r="C168" s="176" t="s">
        <v>6</v>
      </c>
      <c r="D168" s="4"/>
      <c r="E168" s="39"/>
      <c r="F168" s="6"/>
      <c r="G168" s="6"/>
      <c r="H168" s="9"/>
      <c r="I168" s="10"/>
      <c r="J168" s="11"/>
      <c r="K168" s="11"/>
      <c r="L168" s="10"/>
      <c r="M168" s="10"/>
      <c r="N168" s="10"/>
      <c r="O168" s="10"/>
      <c r="P168" s="10">
        <v>43</v>
      </c>
      <c r="Q168" s="10"/>
      <c r="R168" s="10">
        <v>24</v>
      </c>
      <c r="S168" s="10"/>
      <c r="T168" s="10"/>
      <c r="U168" s="5"/>
      <c r="V168" s="5"/>
      <c r="W168" s="5"/>
      <c r="X168" s="5"/>
      <c r="Y168" s="5"/>
      <c r="Z168" s="5"/>
      <c r="AA168" s="5"/>
      <c r="AB168" s="48">
        <f>SUM(P168,H168,L168,T168)</f>
        <v>43</v>
      </c>
      <c r="AC168" s="39"/>
      <c r="AD168" s="18">
        <f>SUM(R168,J168,H168,V168)</f>
        <v>24</v>
      </c>
    </row>
    <row r="169" spans="1:30" ht="12.75">
      <c r="A169" s="41">
        <v>14</v>
      </c>
      <c r="B169" s="42" t="s">
        <v>78</v>
      </c>
      <c r="C169" s="21" t="s">
        <v>13</v>
      </c>
      <c r="D169" s="4"/>
      <c r="E169" s="39"/>
      <c r="F169" s="6"/>
      <c r="G169" s="6"/>
      <c r="H169" s="9"/>
      <c r="I169" s="10"/>
      <c r="J169" s="11"/>
      <c r="K169" s="11"/>
      <c r="L169" s="10">
        <v>22</v>
      </c>
      <c r="M169" s="10"/>
      <c r="N169" s="10">
        <v>13</v>
      </c>
      <c r="O169" s="10"/>
      <c r="P169" s="10"/>
      <c r="Q169" s="10"/>
      <c r="R169" s="10"/>
      <c r="S169" s="10"/>
      <c r="T169" s="10"/>
      <c r="U169" s="5"/>
      <c r="V169" s="5"/>
      <c r="W169" s="5"/>
      <c r="X169" s="5"/>
      <c r="Y169" s="5"/>
      <c r="Z169" s="5"/>
      <c r="AA169" s="5"/>
      <c r="AB169" s="48">
        <f>SUM(P169,H169,L169,T169)</f>
        <v>22</v>
      </c>
      <c r="AC169" s="39" t="s">
        <v>4</v>
      </c>
      <c r="AD169" s="18">
        <f>SUM(R169,J169,N169,V169)</f>
        <v>13</v>
      </c>
    </row>
    <row r="170" spans="1:30" ht="12.75">
      <c r="A170" s="41"/>
      <c r="B170" s="42"/>
      <c r="C170" s="21"/>
      <c r="D170" s="4"/>
      <c r="E170" s="39"/>
      <c r="F170" s="6"/>
      <c r="G170" s="6"/>
      <c r="H170" s="9"/>
      <c r="I170" s="10"/>
      <c r="J170" s="11"/>
      <c r="K170" s="11"/>
      <c r="L170" s="10"/>
      <c r="M170" s="10"/>
      <c r="N170" s="10"/>
      <c r="O170" s="10"/>
      <c r="P170" s="10"/>
      <c r="Q170" s="10"/>
      <c r="R170" s="10"/>
      <c r="S170" s="5"/>
      <c r="T170" s="5"/>
      <c r="U170" s="5"/>
      <c r="V170" s="5"/>
      <c r="W170" s="5"/>
      <c r="X170" s="5"/>
      <c r="Y170" s="5"/>
      <c r="Z170" s="5"/>
      <c r="AA170" s="5"/>
      <c r="AB170" s="48"/>
      <c r="AC170" s="39"/>
      <c r="AD170" s="18"/>
    </row>
    <row r="171" spans="1:31" ht="12.75">
      <c r="A171" s="5" t="s">
        <v>30</v>
      </c>
      <c r="D171" s="206" t="s">
        <v>32</v>
      </c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7"/>
      <c r="AE171" s="17"/>
    </row>
    <row r="172" spans="1:31" ht="12.75">
      <c r="A172" s="8"/>
      <c r="B172" s="8" t="s">
        <v>1</v>
      </c>
      <c r="C172" s="8" t="s">
        <v>2</v>
      </c>
      <c r="D172" s="209">
        <v>1</v>
      </c>
      <c r="E172" s="209"/>
      <c r="F172" s="209"/>
      <c r="G172" s="44"/>
      <c r="H172" s="209">
        <v>2</v>
      </c>
      <c r="I172" s="209"/>
      <c r="J172" s="209"/>
      <c r="K172" s="44"/>
      <c r="L172" s="209">
        <v>3</v>
      </c>
      <c r="M172" s="209"/>
      <c r="N172" s="209"/>
      <c r="O172" s="44"/>
      <c r="P172" s="209">
        <v>4</v>
      </c>
      <c r="Q172" s="209"/>
      <c r="R172" s="209"/>
      <c r="S172" s="44"/>
      <c r="T172" s="209">
        <v>5</v>
      </c>
      <c r="U172" s="209"/>
      <c r="V172" s="209"/>
      <c r="W172" s="44"/>
      <c r="X172" s="209">
        <v>6</v>
      </c>
      <c r="Y172" s="209"/>
      <c r="Z172" s="209"/>
      <c r="AA172" s="44"/>
      <c r="AB172" s="205" t="s">
        <v>25</v>
      </c>
      <c r="AC172" s="205"/>
      <c r="AD172" s="205"/>
      <c r="AE172" s="17"/>
    </row>
    <row r="173" spans="1:31" ht="12.75">
      <c r="A173">
        <v>1</v>
      </c>
      <c r="B173" t="s">
        <v>77</v>
      </c>
      <c r="C173" t="s">
        <v>13</v>
      </c>
      <c r="D173" s="77">
        <v>38</v>
      </c>
      <c r="E173" s="5" t="s">
        <v>4</v>
      </c>
      <c r="F173" s="77">
        <v>24</v>
      </c>
      <c r="G173" s="77"/>
      <c r="H173" s="75">
        <v>45</v>
      </c>
      <c r="I173" s="19" t="s">
        <v>4</v>
      </c>
      <c r="J173" s="18">
        <v>24</v>
      </c>
      <c r="K173" s="24"/>
      <c r="L173" s="21">
        <v>36</v>
      </c>
      <c r="M173" s="21" t="s">
        <v>4</v>
      </c>
      <c r="N173" s="21">
        <v>20</v>
      </c>
      <c r="O173" s="19"/>
      <c r="P173" s="19">
        <v>37</v>
      </c>
      <c r="Q173" s="19" t="s">
        <v>4</v>
      </c>
      <c r="R173" s="19">
        <v>20</v>
      </c>
      <c r="S173" s="19"/>
      <c r="T173" s="19">
        <v>0</v>
      </c>
      <c r="U173" s="19"/>
      <c r="V173" s="19">
        <v>0</v>
      </c>
      <c r="W173" s="19"/>
      <c r="X173" s="19">
        <v>0</v>
      </c>
      <c r="Y173" s="19" t="s">
        <v>4</v>
      </c>
      <c r="Z173" s="19">
        <v>0</v>
      </c>
      <c r="AA173" s="19"/>
      <c r="AB173" s="48">
        <f>SUM(D173,P173,H173)</f>
        <v>120</v>
      </c>
      <c r="AC173" s="39" t="s">
        <v>4</v>
      </c>
      <c r="AD173" s="18">
        <f>SUM(F173,J173,,R173)</f>
        <v>68</v>
      </c>
      <c r="AE173" s="17"/>
    </row>
    <row r="174" spans="1:31" ht="12.75">
      <c r="A174">
        <v>2</v>
      </c>
      <c r="B174" t="s">
        <v>17</v>
      </c>
      <c r="C174" t="s">
        <v>10</v>
      </c>
      <c r="D174" s="4">
        <v>33</v>
      </c>
      <c r="E174" s="5" t="s">
        <v>4</v>
      </c>
      <c r="F174" s="6">
        <v>19</v>
      </c>
      <c r="G174" s="6"/>
      <c r="H174" s="104">
        <v>32</v>
      </c>
      <c r="I174" s="5" t="s">
        <v>4</v>
      </c>
      <c r="J174" s="104">
        <v>20</v>
      </c>
      <c r="K174" s="6"/>
      <c r="L174" s="10">
        <v>26</v>
      </c>
      <c r="M174" s="21" t="s">
        <v>4</v>
      </c>
      <c r="N174" s="10">
        <v>16</v>
      </c>
      <c r="O174" s="5"/>
      <c r="P174" s="5">
        <v>37</v>
      </c>
      <c r="Q174" s="5" t="s">
        <v>4</v>
      </c>
      <c r="R174" s="5">
        <v>21</v>
      </c>
      <c r="S174" s="5"/>
      <c r="T174" s="10"/>
      <c r="U174" s="10" t="s">
        <v>4</v>
      </c>
      <c r="V174" s="10"/>
      <c r="W174" s="5"/>
      <c r="X174" s="10"/>
      <c r="Y174" s="10" t="s">
        <v>4</v>
      </c>
      <c r="Z174" s="10"/>
      <c r="AA174" s="10"/>
      <c r="AB174" s="48">
        <f>SUM(D174,H174,P174)</f>
        <v>102</v>
      </c>
      <c r="AC174" s="39" t="s">
        <v>4</v>
      </c>
      <c r="AD174" s="18">
        <f>SUM(F174,J174,R174)</f>
        <v>60</v>
      </c>
      <c r="AE174" s="17"/>
    </row>
    <row r="175" spans="1:31" ht="12.75">
      <c r="A175">
        <v>3</v>
      </c>
      <c r="B175" t="s">
        <v>761</v>
      </c>
      <c r="C175" t="s">
        <v>6</v>
      </c>
      <c r="D175" s="77">
        <v>26</v>
      </c>
      <c r="E175" s="5" t="s">
        <v>4</v>
      </c>
      <c r="F175" s="77">
        <v>15</v>
      </c>
      <c r="G175" s="77"/>
      <c r="H175" s="23">
        <v>24</v>
      </c>
      <c r="I175" s="21" t="s">
        <v>4</v>
      </c>
      <c r="J175" s="24">
        <v>14</v>
      </c>
      <c r="K175" s="18"/>
      <c r="L175" s="40">
        <v>24</v>
      </c>
      <c r="M175" s="19" t="s">
        <v>4</v>
      </c>
      <c r="N175" s="40">
        <v>14</v>
      </c>
      <c r="O175" s="19">
        <v>14</v>
      </c>
      <c r="P175" s="40">
        <v>30</v>
      </c>
      <c r="Q175" s="5" t="s">
        <v>4</v>
      </c>
      <c r="R175" s="40">
        <v>15</v>
      </c>
      <c r="S175" s="19"/>
      <c r="T175" s="21"/>
      <c r="U175" s="10" t="s">
        <v>4</v>
      </c>
      <c r="V175" s="21"/>
      <c r="W175" s="19"/>
      <c r="X175" s="19"/>
      <c r="Y175" s="5" t="s">
        <v>4</v>
      </c>
      <c r="Z175" s="21"/>
      <c r="AA175" s="19"/>
      <c r="AB175" s="48">
        <f>SUM(D175,L175,P175)</f>
        <v>80</v>
      </c>
      <c r="AC175" s="39" t="s">
        <v>4</v>
      </c>
      <c r="AD175" s="18">
        <f>SUM(F175,N175,R175)</f>
        <v>44</v>
      </c>
      <c r="AE175" s="17"/>
    </row>
    <row r="176" spans="1:30" ht="12.75">
      <c r="A176">
        <v>4</v>
      </c>
      <c r="B176" s="42" t="s">
        <v>70</v>
      </c>
      <c r="C176" s="42" t="s">
        <v>6</v>
      </c>
      <c r="D176" s="77"/>
      <c r="E176" s="5"/>
      <c r="F176" s="77"/>
      <c r="G176" s="77"/>
      <c r="H176" s="75">
        <v>41</v>
      </c>
      <c r="I176" s="5"/>
      <c r="J176" s="18">
        <v>21</v>
      </c>
      <c r="K176" s="18"/>
      <c r="L176" s="19">
        <v>37</v>
      </c>
      <c r="M176" s="19"/>
      <c r="N176" s="19">
        <v>22</v>
      </c>
      <c r="O176" s="19"/>
      <c r="P176" s="19"/>
      <c r="Q176" s="5"/>
      <c r="R176" s="19"/>
      <c r="S176" s="19"/>
      <c r="T176" s="19"/>
      <c r="U176" s="5"/>
      <c r="V176" s="40"/>
      <c r="W176" s="40"/>
      <c r="X176" s="19"/>
      <c r="Y176" s="5"/>
      <c r="Z176" s="19"/>
      <c r="AA176" s="19"/>
      <c r="AB176" s="48">
        <f>SUM(D176,L176,H176)</f>
        <v>78</v>
      </c>
      <c r="AC176" s="39" t="s">
        <v>4</v>
      </c>
      <c r="AD176" s="18">
        <f>SUM(F176,J176,N176,R176)</f>
        <v>43</v>
      </c>
    </row>
    <row r="177" spans="1:30" ht="12.75">
      <c r="A177" s="17">
        <v>5</v>
      </c>
      <c r="B177" t="s">
        <v>79</v>
      </c>
      <c r="C177" t="s">
        <v>65</v>
      </c>
      <c r="D177" s="30">
        <v>14</v>
      </c>
      <c r="E177" s="10" t="s">
        <v>4</v>
      </c>
      <c r="F177" s="30">
        <v>12</v>
      </c>
      <c r="G177" s="77"/>
      <c r="H177" s="75">
        <v>20</v>
      </c>
      <c r="I177" s="10" t="s">
        <v>4</v>
      </c>
      <c r="J177" s="18">
        <v>13</v>
      </c>
      <c r="K177" s="18"/>
      <c r="L177" s="19">
        <v>20</v>
      </c>
      <c r="M177" s="19" t="s">
        <v>4</v>
      </c>
      <c r="N177" s="19">
        <v>13</v>
      </c>
      <c r="O177" s="19"/>
      <c r="P177" s="19">
        <v>32</v>
      </c>
      <c r="Q177" s="19" t="s">
        <v>4</v>
      </c>
      <c r="R177" s="19">
        <v>20</v>
      </c>
      <c r="S177" s="19"/>
      <c r="T177" s="21"/>
      <c r="U177" s="21" t="s">
        <v>4</v>
      </c>
      <c r="V177" s="21"/>
      <c r="W177" s="19"/>
      <c r="X177" s="19"/>
      <c r="Y177" s="19" t="s">
        <v>4</v>
      </c>
      <c r="Z177" s="19"/>
      <c r="AA177" s="19"/>
      <c r="AB177" s="48">
        <f>SUM(P177,L177,H177)</f>
        <v>72</v>
      </c>
      <c r="AC177" s="39" t="s">
        <v>4</v>
      </c>
      <c r="AD177" s="18">
        <f>SUM(J177,N177,R177)</f>
        <v>46</v>
      </c>
    </row>
    <row r="178" spans="1:30" ht="12.75">
      <c r="A178">
        <v>6</v>
      </c>
      <c r="B178" s="22" t="s">
        <v>59</v>
      </c>
      <c r="C178" s="22" t="s">
        <v>10</v>
      </c>
      <c r="D178" s="30"/>
      <c r="E178" s="10"/>
      <c r="F178" s="30"/>
      <c r="G178" s="77"/>
      <c r="H178" s="75">
        <v>31</v>
      </c>
      <c r="I178" s="10" t="s">
        <v>4</v>
      </c>
      <c r="J178" s="18">
        <v>17</v>
      </c>
      <c r="K178" s="18"/>
      <c r="L178" s="40">
        <v>28</v>
      </c>
      <c r="M178" s="19"/>
      <c r="N178" s="40">
        <v>20</v>
      </c>
      <c r="O178" s="21"/>
      <c r="P178" s="42"/>
      <c r="Q178" s="10"/>
      <c r="R178" s="42"/>
      <c r="S178" s="21"/>
      <c r="T178" s="42"/>
      <c r="U178" s="10"/>
      <c r="V178" s="42"/>
      <c r="W178" s="21"/>
      <c r="X178" s="40"/>
      <c r="Y178" s="5"/>
      <c r="Z178" s="40"/>
      <c r="AA178" s="19"/>
      <c r="AB178" s="48">
        <f>SUM(D178,L178,H178)</f>
        <v>59</v>
      </c>
      <c r="AC178" s="39" t="s">
        <v>4</v>
      </c>
      <c r="AD178" s="18">
        <f>SUM(F178,J178,N178,R178)</f>
        <v>37</v>
      </c>
    </row>
    <row r="179" spans="1:30" ht="12.75">
      <c r="A179">
        <v>7</v>
      </c>
      <c r="D179" s="4">
        <v>0</v>
      </c>
      <c r="E179" s="5" t="s">
        <v>4</v>
      </c>
      <c r="F179" s="6">
        <v>0</v>
      </c>
      <c r="G179" s="6"/>
      <c r="H179" s="83">
        <v>0</v>
      </c>
      <c r="I179" s="10" t="s">
        <v>4</v>
      </c>
      <c r="J179" s="83"/>
      <c r="K179" s="6"/>
      <c r="L179" s="5"/>
      <c r="M179" s="19">
        <v>21</v>
      </c>
      <c r="N179" s="6"/>
      <c r="O179" s="5"/>
      <c r="P179" s="5"/>
      <c r="Q179" s="5" t="s">
        <v>4</v>
      </c>
      <c r="R179" s="5"/>
      <c r="S179" s="5"/>
      <c r="T179" s="10"/>
      <c r="U179" s="10" t="s">
        <v>4</v>
      </c>
      <c r="V179" s="10"/>
      <c r="W179" s="5"/>
      <c r="X179" s="5"/>
      <c r="Y179" s="5" t="s">
        <v>4</v>
      </c>
      <c r="Z179" s="5"/>
      <c r="AA179" s="5"/>
      <c r="AB179" s="48">
        <f>SUM(D179,L179,H179)</f>
        <v>0</v>
      </c>
      <c r="AC179" s="39" t="s">
        <v>4</v>
      </c>
      <c r="AD179" s="18">
        <f>SUM(F179,J179,N179,R179)</f>
        <v>0</v>
      </c>
    </row>
    <row r="180" spans="1:30" ht="12.75">
      <c r="A180">
        <v>8</v>
      </c>
      <c r="B180" s="176"/>
      <c r="C180" s="176"/>
      <c r="D180" s="77"/>
      <c r="E180" s="5" t="s">
        <v>4</v>
      </c>
      <c r="F180" s="77"/>
      <c r="G180" s="77"/>
      <c r="H180" s="75"/>
      <c r="I180" s="10" t="s">
        <v>4</v>
      </c>
      <c r="J180" s="18"/>
      <c r="K180" s="18"/>
      <c r="L180" s="19"/>
      <c r="M180" s="19" t="s">
        <v>4</v>
      </c>
      <c r="N180" s="19"/>
      <c r="O180" s="19"/>
      <c r="P180" s="19"/>
      <c r="Q180" s="5" t="s">
        <v>4</v>
      </c>
      <c r="R180" s="19"/>
      <c r="S180" s="19"/>
      <c r="T180" s="19"/>
      <c r="U180" s="5"/>
      <c r="V180" s="19"/>
      <c r="W180" s="19"/>
      <c r="X180" s="19"/>
      <c r="Y180" s="5" t="s">
        <v>4</v>
      </c>
      <c r="Z180" s="19"/>
      <c r="AA180" s="19"/>
      <c r="AB180" s="48">
        <f>SUM(D180,L180,H180)</f>
        <v>0</v>
      </c>
      <c r="AC180" s="39" t="s">
        <v>4</v>
      </c>
      <c r="AD180" s="18">
        <f>SUM(F180,J180,N180,R180)</f>
        <v>0</v>
      </c>
    </row>
    <row r="181" spans="1:30" ht="12.75">
      <c r="A181">
        <v>9</v>
      </c>
      <c r="B181" s="112"/>
      <c r="C181" s="112"/>
      <c r="D181" s="77"/>
      <c r="E181" s="5"/>
      <c r="F181" s="77"/>
      <c r="G181" s="77"/>
      <c r="H181" s="75"/>
      <c r="I181" s="5"/>
      <c r="J181" s="18"/>
      <c r="K181" s="18"/>
      <c r="L181" s="40"/>
      <c r="M181" s="19"/>
      <c r="N181" s="40"/>
      <c r="O181" s="19"/>
      <c r="P181" s="40"/>
      <c r="Q181" s="5"/>
      <c r="R181" s="40"/>
      <c r="S181" s="19"/>
      <c r="T181" s="40"/>
      <c r="U181" s="5"/>
      <c r="V181" s="40"/>
      <c r="W181" s="19"/>
      <c r="X181" s="40"/>
      <c r="Y181" s="5"/>
      <c r="Z181" s="40"/>
      <c r="AA181" s="40"/>
      <c r="AB181" s="48">
        <f>SUM(D181,L181,H181)</f>
        <v>0</v>
      </c>
      <c r="AC181" s="39" t="s">
        <v>4</v>
      </c>
      <c r="AD181" s="18">
        <f>SUM(F181,J181,N181,R181,V181)</f>
        <v>0</v>
      </c>
    </row>
    <row r="182" spans="1:30" ht="14.25" customHeight="1">
      <c r="A182">
        <v>10</v>
      </c>
      <c r="B182" s="27"/>
      <c r="C182" s="27"/>
      <c r="D182" s="77"/>
      <c r="E182" s="5"/>
      <c r="F182" s="77"/>
      <c r="G182" s="77"/>
      <c r="H182" s="75"/>
      <c r="I182" s="5"/>
      <c r="J182" s="18"/>
      <c r="K182" s="18"/>
      <c r="L182" s="40"/>
      <c r="M182" s="19"/>
      <c r="N182" s="40"/>
      <c r="O182" s="19"/>
      <c r="P182" s="40"/>
      <c r="Q182" s="5"/>
      <c r="R182" s="40"/>
      <c r="S182" s="19"/>
      <c r="T182" s="40"/>
      <c r="U182" s="5"/>
      <c r="V182" s="40"/>
      <c r="W182" s="19"/>
      <c r="X182" s="40"/>
      <c r="Y182" s="5"/>
      <c r="Z182" s="40"/>
      <c r="AA182" s="19"/>
      <c r="AB182" s="48">
        <f>SUM(D182,L182,H182)</f>
        <v>0</v>
      </c>
      <c r="AC182" s="39" t="s">
        <v>4</v>
      </c>
      <c r="AD182" s="18">
        <f>SUM(F182,J182,N182,R182,V182)</f>
        <v>0</v>
      </c>
    </row>
    <row r="183" spans="2:30" ht="14.25" customHeight="1">
      <c r="B183" s="22"/>
      <c r="C183" s="22"/>
      <c r="D183" s="30"/>
      <c r="E183" s="10"/>
      <c r="F183" s="30"/>
      <c r="G183" s="77"/>
      <c r="H183" s="75"/>
      <c r="I183" s="5"/>
      <c r="J183" s="18"/>
      <c r="K183" s="18"/>
      <c r="L183" s="40"/>
      <c r="M183" s="19"/>
      <c r="N183" s="40"/>
      <c r="O183" s="21"/>
      <c r="P183" s="42"/>
      <c r="Q183" s="10"/>
      <c r="R183" s="42"/>
      <c r="S183" s="21"/>
      <c r="T183" s="42"/>
      <c r="U183" s="10"/>
      <c r="V183" s="42"/>
      <c r="W183" s="21"/>
      <c r="X183" s="40"/>
      <c r="Y183" s="5"/>
      <c r="Z183" s="40"/>
      <c r="AA183" s="19"/>
      <c r="AB183" s="48"/>
      <c r="AC183" s="39"/>
      <c r="AD183" s="18"/>
    </row>
    <row r="184" spans="1:27" ht="12.75">
      <c r="A184" s="5" t="s">
        <v>47</v>
      </c>
      <c r="D184" s="206" t="s">
        <v>32</v>
      </c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7"/>
    </row>
    <row r="185" spans="1:30" ht="12.75">
      <c r="A185" s="8"/>
      <c r="B185" s="8" t="s">
        <v>1</v>
      </c>
      <c r="C185" s="8" t="s">
        <v>2</v>
      </c>
      <c r="D185" s="44">
        <v>1</v>
      </c>
      <c r="E185" s="44"/>
      <c r="F185" s="44"/>
      <c r="G185" s="44"/>
      <c r="H185" s="44">
        <v>2</v>
      </c>
      <c r="I185" s="44"/>
      <c r="J185" s="44"/>
      <c r="K185" s="44"/>
      <c r="L185" s="44">
        <v>3</v>
      </c>
      <c r="M185" s="44"/>
      <c r="N185" s="44"/>
      <c r="O185" s="44"/>
      <c r="P185" s="44">
        <v>4</v>
      </c>
      <c r="Q185" s="44"/>
      <c r="R185" s="44"/>
      <c r="S185" s="44"/>
      <c r="T185" s="44">
        <v>5</v>
      </c>
      <c r="U185" s="44"/>
      <c r="V185" s="44"/>
      <c r="W185" s="44"/>
      <c r="X185" s="44">
        <v>6</v>
      </c>
      <c r="Y185" s="44"/>
      <c r="Z185" s="44"/>
      <c r="AA185" s="44"/>
      <c r="AB185" s="86" t="s">
        <v>25</v>
      </c>
      <c r="AC185" s="86"/>
      <c r="AD185" s="86"/>
    </row>
    <row r="186" spans="1:30" ht="12.75">
      <c r="A186" s="183">
        <v>1</v>
      </c>
      <c r="B186" s="199" t="s">
        <v>197</v>
      </c>
      <c r="C186" s="195" t="s">
        <v>3</v>
      </c>
      <c r="D186" s="200">
        <v>43</v>
      </c>
      <c r="E186" s="191"/>
      <c r="F186" s="201">
        <v>23</v>
      </c>
      <c r="G186" s="189"/>
      <c r="H186" s="187">
        <v>39</v>
      </c>
      <c r="I186" s="190"/>
      <c r="J186" s="189">
        <v>22</v>
      </c>
      <c r="K186" s="189"/>
      <c r="L186" s="190"/>
      <c r="M186" s="190"/>
      <c r="N186" s="190"/>
      <c r="O186" s="190"/>
      <c r="P186" s="190">
        <v>38</v>
      </c>
      <c r="Q186" s="190"/>
      <c r="R186" s="190">
        <v>22</v>
      </c>
      <c r="S186" s="190"/>
      <c r="T186" s="190">
        <v>0</v>
      </c>
      <c r="U186" s="190">
        <v>27</v>
      </c>
      <c r="V186" s="190">
        <v>0</v>
      </c>
      <c r="W186" s="191"/>
      <c r="X186" s="190">
        <v>0</v>
      </c>
      <c r="Y186" s="190"/>
      <c r="Z186" s="190">
        <v>0</v>
      </c>
      <c r="AA186" s="183"/>
      <c r="AB186" s="192">
        <f>SUM(D186,H186,L186,P186,T186)</f>
        <v>120</v>
      </c>
      <c r="AC186" s="39" t="s">
        <v>4</v>
      </c>
      <c r="AD186" s="189">
        <f>SUM(F186,J186,N186,R186,V186)</f>
        <v>67</v>
      </c>
    </row>
    <row r="187" spans="1:30" ht="12.75">
      <c r="A187" s="17">
        <v>2</v>
      </c>
      <c r="B187" s="42" t="s">
        <v>220</v>
      </c>
      <c r="C187" s="42" t="s">
        <v>6</v>
      </c>
      <c r="D187" s="75"/>
      <c r="E187" s="19"/>
      <c r="F187" s="18"/>
      <c r="G187" s="18"/>
      <c r="H187" s="75"/>
      <c r="I187" s="19"/>
      <c r="J187" s="18"/>
      <c r="K187" s="18"/>
      <c r="L187" s="19">
        <v>21</v>
      </c>
      <c r="M187" s="19"/>
      <c r="N187" s="19">
        <v>17</v>
      </c>
      <c r="O187" s="19"/>
      <c r="P187" s="19">
        <v>25</v>
      </c>
      <c r="Q187" s="19"/>
      <c r="R187" s="19">
        <v>17</v>
      </c>
      <c r="S187" s="19"/>
      <c r="T187" s="19"/>
      <c r="U187" s="19"/>
      <c r="V187" s="19"/>
      <c r="W187" s="21"/>
      <c r="X187" s="21"/>
      <c r="Y187" s="21"/>
      <c r="Z187" s="21"/>
      <c r="AA187" s="17"/>
      <c r="AB187" s="48">
        <f>SUM(D187,H187,L187,P187)</f>
        <v>46</v>
      </c>
      <c r="AD187" s="18">
        <f>SUM(F187,J187,N187,R187)</f>
        <v>34</v>
      </c>
    </row>
    <row r="188" spans="1:30" ht="12.75">
      <c r="A188" s="17"/>
      <c r="B188" s="17"/>
      <c r="C188" s="21"/>
      <c r="D188" s="23"/>
      <c r="E188" s="21"/>
      <c r="F188" s="24"/>
      <c r="G188" s="18"/>
      <c r="H188" s="75"/>
      <c r="I188" s="19"/>
      <c r="J188" s="18"/>
      <c r="K188" s="18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21"/>
      <c r="X188" s="19"/>
      <c r="Y188" s="19"/>
      <c r="Z188" s="19"/>
      <c r="AA188" s="17"/>
      <c r="AB188" s="48"/>
      <c r="AC188" s="39"/>
      <c r="AD188" s="18"/>
    </row>
    <row r="189" spans="1:30" s="17" customFormat="1" ht="12.75">
      <c r="A189" s="58" t="s">
        <v>599</v>
      </c>
      <c r="B189" s="1"/>
      <c r="C189"/>
      <c r="D189" s="206" t="s">
        <v>32</v>
      </c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/>
      <c r="AB189" s="34"/>
      <c r="AC189" s="14"/>
      <c r="AD189" s="6"/>
    </row>
    <row r="190" spans="1:30" ht="12.75">
      <c r="A190" s="8"/>
      <c r="B190" s="8" t="s">
        <v>1</v>
      </c>
      <c r="C190" s="8" t="s">
        <v>2</v>
      </c>
      <c r="D190" s="44">
        <v>1</v>
      </c>
      <c r="E190" s="44"/>
      <c r="F190" s="44"/>
      <c r="G190" s="44"/>
      <c r="H190" s="44">
        <v>2</v>
      </c>
      <c r="I190" s="44"/>
      <c r="J190" s="44"/>
      <c r="K190" s="44"/>
      <c r="L190" s="44">
        <v>3</v>
      </c>
      <c r="M190" s="44"/>
      <c r="N190" s="44"/>
      <c r="O190" s="44"/>
      <c r="P190" s="44">
        <v>4</v>
      </c>
      <c r="Q190" s="44"/>
      <c r="R190" s="44"/>
      <c r="S190" s="44"/>
      <c r="T190" s="44">
        <v>5</v>
      </c>
      <c r="U190" s="44"/>
      <c r="V190" s="44"/>
      <c r="W190" s="44"/>
      <c r="X190" s="44">
        <v>6</v>
      </c>
      <c r="Y190" s="44"/>
      <c r="Z190" s="44"/>
      <c r="AA190" s="44"/>
      <c r="AB190" s="86" t="s">
        <v>25</v>
      </c>
      <c r="AC190" s="86"/>
      <c r="AD190" s="86"/>
    </row>
    <row r="191" spans="1:30" ht="12.75">
      <c r="A191" s="71" t="s">
        <v>110</v>
      </c>
      <c r="B191" s="10" t="s">
        <v>196</v>
      </c>
      <c r="C191" s="10" t="s">
        <v>217</v>
      </c>
      <c r="D191" s="75"/>
      <c r="E191" s="5" t="s">
        <v>4</v>
      </c>
      <c r="F191" s="18"/>
      <c r="G191" s="18"/>
      <c r="H191" s="75">
        <v>40</v>
      </c>
      <c r="I191" s="5" t="s">
        <v>4</v>
      </c>
      <c r="J191" s="18">
        <v>24</v>
      </c>
      <c r="K191" s="18"/>
      <c r="L191" s="19">
        <v>39</v>
      </c>
      <c r="M191" s="5" t="s">
        <v>4</v>
      </c>
      <c r="N191" s="19">
        <v>25</v>
      </c>
      <c r="O191" s="19"/>
      <c r="P191" s="19">
        <v>39</v>
      </c>
      <c r="Q191" s="5" t="s">
        <v>4</v>
      </c>
      <c r="R191" s="19">
        <v>24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34">
        <f>SUM(P191,H191,L191,X191)</f>
        <v>118</v>
      </c>
      <c r="AC191" s="14" t="s">
        <v>4</v>
      </c>
      <c r="AD191" s="6">
        <f>SUM(R191,J191,N191,Z191)</f>
        <v>73</v>
      </c>
    </row>
    <row r="192" spans="1:30" ht="12.75">
      <c r="A192" s="71" t="s">
        <v>116</v>
      </c>
      <c r="B192" s="87" t="s">
        <v>68</v>
      </c>
      <c r="C192" s="10" t="s">
        <v>217</v>
      </c>
      <c r="D192" s="78">
        <v>33</v>
      </c>
      <c r="E192" s="5" t="s">
        <v>4</v>
      </c>
      <c r="F192" s="77">
        <v>20</v>
      </c>
      <c r="G192" s="77"/>
      <c r="H192" s="75">
        <v>33</v>
      </c>
      <c r="I192" s="5" t="s">
        <v>4</v>
      </c>
      <c r="J192" s="18">
        <v>22</v>
      </c>
      <c r="K192" s="18"/>
      <c r="L192" s="40">
        <v>38</v>
      </c>
      <c r="M192" s="5" t="s">
        <v>4</v>
      </c>
      <c r="N192" s="40">
        <v>23</v>
      </c>
      <c r="O192" s="21"/>
      <c r="P192" s="42">
        <v>0</v>
      </c>
      <c r="Q192" s="5" t="s">
        <v>4</v>
      </c>
      <c r="R192" s="42">
        <v>0</v>
      </c>
      <c r="S192" s="19"/>
      <c r="T192" s="21">
        <v>0</v>
      </c>
      <c r="U192" s="10"/>
      <c r="V192" s="21">
        <v>0</v>
      </c>
      <c r="W192" s="19"/>
      <c r="X192" s="19">
        <v>0</v>
      </c>
      <c r="Y192" s="5"/>
      <c r="Z192" s="19">
        <v>0</v>
      </c>
      <c r="AA192" s="19"/>
      <c r="AB192" s="34">
        <f>SUM(D192,H192,L192)</f>
        <v>104</v>
      </c>
      <c r="AC192" s="14" t="s">
        <v>4</v>
      </c>
      <c r="AD192" s="6">
        <f>SUM(F192,N192,J192)</f>
        <v>65</v>
      </c>
    </row>
    <row r="193" spans="1:30" ht="12.75">
      <c r="A193" s="71" t="s">
        <v>117</v>
      </c>
      <c r="B193" s="87" t="s">
        <v>66</v>
      </c>
      <c r="C193" s="10" t="s">
        <v>217</v>
      </c>
      <c r="D193" s="9">
        <v>28</v>
      </c>
      <c r="E193" s="10" t="s">
        <v>4</v>
      </c>
      <c r="F193" s="11">
        <v>17</v>
      </c>
      <c r="G193" s="77"/>
      <c r="H193" s="75">
        <v>36</v>
      </c>
      <c r="I193" s="5" t="s">
        <v>4</v>
      </c>
      <c r="J193" s="18">
        <v>20</v>
      </c>
      <c r="K193" s="18"/>
      <c r="L193" s="40">
        <v>34</v>
      </c>
      <c r="M193" s="5" t="s">
        <v>4</v>
      </c>
      <c r="N193" s="40">
        <v>21</v>
      </c>
      <c r="O193" s="19"/>
      <c r="P193" s="40">
        <v>34</v>
      </c>
      <c r="Q193" s="5" t="s">
        <v>4</v>
      </c>
      <c r="R193" s="40">
        <v>21</v>
      </c>
      <c r="S193" s="21"/>
      <c r="T193" s="21">
        <v>0</v>
      </c>
      <c r="U193" s="10"/>
      <c r="V193" s="21">
        <v>0</v>
      </c>
      <c r="W193" s="19"/>
      <c r="X193" s="19">
        <v>0</v>
      </c>
      <c r="Y193" s="5"/>
      <c r="Z193" s="19">
        <v>0</v>
      </c>
      <c r="AA193" s="19"/>
      <c r="AB193" s="34">
        <f>SUM(P193,H193,L193,X193)</f>
        <v>104</v>
      </c>
      <c r="AC193" s="14" t="s">
        <v>4</v>
      </c>
      <c r="AD193" s="6">
        <f>SUM(R193,J193,N193,Z193)</f>
        <v>62</v>
      </c>
    </row>
    <row r="194" spans="1:30" ht="12.75">
      <c r="A194" s="71" t="s">
        <v>113</v>
      </c>
      <c r="B194" s="87" t="s">
        <v>80</v>
      </c>
      <c r="C194" s="10" t="s">
        <v>5</v>
      </c>
      <c r="D194" s="4"/>
      <c r="E194" s="5" t="s">
        <v>4</v>
      </c>
      <c r="F194" s="6"/>
      <c r="G194" s="6"/>
      <c r="H194" s="4">
        <v>38</v>
      </c>
      <c r="I194" s="5" t="s">
        <v>4</v>
      </c>
      <c r="J194" s="6">
        <v>22</v>
      </c>
      <c r="K194" s="6"/>
      <c r="L194" s="5">
        <v>32</v>
      </c>
      <c r="M194" s="5" t="s">
        <v>4</v>
      </c>
      <c r="N194" s="5">
        <v>21</v>
      </c>
      <c r="O194" s="5"/>
      <c r="P194" s="5">
        <v>33</v>
      </c>
      <c r="Q194" s="5" t="s">
        <v>4</v>
      </c>
      <c r="R194" s="5">
        <v>20</v>
      </c>
      <c r="S194" s="5"/>
      <c r="T194" s="5"/>
      <c r="U194" s="5"/>
      <c r="V194" s="5"/>
      <c r="W194" s="5"/>
      <c r="X194" s="5"/>
      <c r="Y194" s="5"/>
      <c r="Z194" s="5"/>
      <c r="AB194" s="34">
        <f>SUM(P194,H194,L194,X194)</f>
        <v>103</v>
      </c>
      <c r="AC194" s="14" t="s">
        <v>4</v>
      </c>
      <c r="AD194" s="6">
        <f>SUM(R194,J194,N194,Z194)</f>
        <v>63</v>
      </c>
    </row>
    <row r="195" spans="1:30" ht="12.75">
      <c r="A195" s="202" t="s">
        <v>112</v>
      </c>
      <c r="B195" s="203" t="s">
        <v>24</v>
      </c>
      <c r="C195" s="45" t="s">
        <v>5</v>
      </c>
      <c r="D195" s="182"/>
      <c r="E195" s="43" t="s">
        <v>4</v>
      </c>
      <c r="F195" s="179"/>
      <c r="G195" s="179"/>
      <c r="H195" s="182">
        <v>33</v>
      </c>
      <c r="I195" s="43" t="s">
        <v>4</v>
      </c>
      <c r="J195" s="179">
        <v>16</v>
      </c>
      <c r="K195" s="179"/>
      <c r="L195" s="43">
        <v>31</v>
      </c>
      <c r="M195" s="43" t="s">
        <v>4</v>
      </c>
      <c r="N195" s="43">
        <v>20</v>
      </c>
      <c r="O195" s="43"/>
      <c r="P195" s="43">
        <v>35</v>
      </c>
      <c r="Q195" s="43" t="s">
        <v>4</v>
      </c>
      <c r="R195" s="43">
        <v>21</v>
      </c>
      <c r="S195" s="43"/>
      <c r="T195" s="43"/>
      <c r="U195" s="43"/>
      <c r="V195" s="43"/>
      <c r="W195" s="43"/>
      <c r="X195" s="43"/>
      <c r="Y195" s="43"/>
      <c r="Z195" s="43"/>
      <c r="AA195" s="43"/>
      <c r="AB195" s="89">
        <f>SUM(P195,H195,L195,X195)</f>
        <v>99</v>
      </c>
      <c r="AC195" s="86" t="s">
        <v>4</v>
      </c>
      <c r="AD195" s="179">
        <f>SUM(R195,J195,N195,Z195)</f>
        <v>57</v>
      </c>
    </row>
    <row r="196" spans="1:30" ht="12.75">
      <c r="A196" s="71" t="s">
        <v>122</v>
      </c>
      <c r="B196" s="87" t="s">
        <v>21</v>
      </c>
      <c r="C196" s="10" t="s">
        <v>217</v>
      </c>
      <c r="D196" s="4"/>
      <c r="E196" s="10" t="s">
        <v>4</v>
      </c>
      <c r="F196" s="6"/>
      <c r="I196" s="10" t="s">
        <v>4</v>
      </c>
      <c r="L196">
        <v>40</v>
      </c>
      <c r="M196" s="10" t="s">
        <v>4</v>
      </c>
      <c r="N196">
        <v>22</v>
      </c>
      <c r="P196" s="42">
        <v>33</v>
      </c>
      <c r="Q196" s="10" t="s">
        <v>4</v>
      </c>
      <c r="R196" s="42">
        <v>20</v>
      </c>
      <c r="T196" s="5"/>
      <c r="U196" s="5"/>
      <c r="V196" s="5"/>
      <c r="X196" s="40"/>
      <c r="Z196" s="40"/>
      <c r="AB196" s="34">
        <f>SUM(P196,H196,L196,X196)</f>
        <v>73</v>
      </c>
      <c r="AC196" s="14" t="s">
        <v>4</v>
      </c>
      <c r="AD196" s="6">
        <f>SUM(R196,J196,N196,Z196)</f>
        <v>42</v>
      </c>
    </row>
    <row r="197" spans="1:30" ht="12.75">
      <c r="A197" s="71" t="s">
        <v>123</v>
      </c>
      <c r="B197" s="87" t="s">
        <v>67</v>
      </c>
      <c r="C197" s="10" t="s">
        <v>5</v>
      </c>
      <c r="D197" s="9"/>
      <c r="E197" s="5" t="s">
        <v>4</v>
      </c>
      <c r="F197" s="11"/>
      <c r="G197" s="6"/>
      <c r="H197" s="9"/>
      <c r="I197" s="5" t="s">
        <v>4</v>
      </c>
      <c r="J197" s="11"/>
      <c r="K197" s="6"/>
      <c r="L197" s="5">
        <v>26</v>
      </c>
      <c r="M197" s="5" t="s">
        <v>4</v>
      </c>
      <c r="N197" s="5">
        <v>20</v>
      </c>
      <c r="O197" s="5"/>
      <c r="P197" s="5">
        <v>29</v>
      </c>
      <c r="Q197" s="5" t="s">
        <v>4</v>
      </c>
      <c r="R197" s="5">
        <v>18</v>
      </c>
      <c r="S197" s="5"/>
      <c r="T197" s="5"/>
      <c r="U197" s="5"/>
      <c r="V197" s="5"/>
      <c r="W197" s="5"/>
      <c r="X197" s="5"/>
      <c r="Y197" s="5"/>
      <c r="Z197" s="5"/>
      <c r="AB197" s="34">
        <f>SUM(P197,H197,L197,X197)</f>
        <v>55</v>
      </c>
      <c r="AC197" s="14" t="s">
        <v>4</v>
      </c>
      <c r="AD197" s="6">
        <f>SUM(R197,J197,N197,Z197)</f>
        <v>38</v>
      </c>
    </row>
    <row r="198" spans="1:30" ht="12.75">
      <c r="A198" s="71" t="s">
        <v>124</v>
      </c>
      <c r="B198" s="87" t="s">
        <v>209</v>
      </c>
      <c r="C198" s="10" t="s">
        <v>10</v>
      </c>
      <c r="D198" s="145"/>
      <c r="E198" s="10" t="s">
        <v>4</v>
      </c>
      <c r="F198" s="30"/>
      <c r="G198" s="77"/>
      <c r="H198" s="23"/>
      <c r="I198" s="10" t="s">
        <v>4</v>
      </c>
      <c r="J198" s="24"/>
      <c r="K198" s="18"/>
      <c r="L198" s="40">
        <v>24</v>
      </c>
      <c r="M198" s="10" t="s">
        <v>4</v>
      </c>
      <c r="N198" s="40">
        <v>14</v>
      </c>
      <c r="O198" s="19"/>
      <c r="P198" s="42"/>
      <c r="Q198" s="10" t="s">
        <v>4</v>
      </c>
      <c r="R198" s="42"/>
      <c r="S198" s="21"/>
      <c r="T198" s="19"/>
      <c r="U198" s="5"/>
      <c r="V198" s="19"/>
      <c r="W198" s="19"/>
      <c r="X198" s="19"/>
      <c r="Y198" s="5"/>
      <c r="Z198" s="19"/>
      <c r="AA198" s="19"/>
      <c r="AB198" s="34">
        <f>SUM(P198,H198,L198,X198)</f>
        <v>24</v>
      </c>
      <c r="AC198" s="14" t="s">
        <v>4</v>
      </c>
      <c r="AD198" s="6">
        <f>SUM(R198,J198,N198,Z198)</f>
        <v>14</v>
      </c>
    </row>
    <row r="199" spans="2:30" ht="12.75">
      <c r="B199" s="76"/>
      <c r="C199" s="27"/>
      <c r="D199" s="88"/>
      <c r="E199" s="25"/>
      <c r="F199" s="17"/>
      <c r="G199" s="26"/>
      <c r="H199" s="26"/>
      <c r="I199" s="25"/>
      <c r="J199" s="17"/>
      <c r="K199" s="26"/>
      <c r="L199" s="26"/>
      <c r="M199" s="7"/>
      <c r="O199" s="7"/>
      <c r="P199" s="7"/>
      <c r="Q199" s="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48"/>
      <c r="AD199" s="28"/>
    </row>
    <row r="200" spans="2:30" ht="12.75">
      <c r="B200" s="93"/>
      <c r="C200" s="93"/>
      <c r="D200" s="93"/>
      <c r="E200" s="94"/>
      <c r="F200" s="8"/>
      <c r="G200" s="95"/>
      <c r="H200" s="95"/>
      <c r="I200" s="94"/>
      <c r="J200" s="8"/>
      <c r="K200" s="95"/>
      <c r="L200" s="95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9"/>
      <c r="AD200" s="86"/>
    </row>
    <row r="201" spans="2:30" ht="12.75">
      <c r="B201" s="71"/>
      <c r="C201" s="87"/>
      <c r="D201" s="10"/>
      <c r="E201" s="75"/>
      <c r="F201" s="19"/>
      <c r="G201" s="18"/>
      <c r="H201" s="18"/>
      <c r="I201" s="23"/>
      <c r="J201" s="21"/>
      <c r="K201" s="24"/>
      <c r="L201" s="18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48"/>
      <c r="AD201" s="39"/>
    </row>
    <row r="202" spans="2:30" ht="12.75">
      <c r="B202" s="71"/>
      <c r="C202" s="87"/>
      <c r="D202" s="10"/>
      <c r="E202" s="75"/>
      <c r="F202" s="19"/>
      <c r="G202" s="18"/>
      <c r="H202" s="18"/>
      <c r="I202" s="75"/>
      <c r="J202" s="19"/>
      <c r="K202" s="18"/>
      <c r="L202" s="18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48"/>
      <c r="AD202" s="39"/>
    </row>
    <row r="203" spans="2:30" ht="12.75">
      <c r="B203" s="71"/>
      <c r="C203" s="10"/>
      <c r="D203" s="10"/>
      <c r="E203" s="75"/>
      <c r="F203" s="19"/>
      <c r="G203" s="18"/>
      <c r="H203" s="18"/>
      <c r="I203" s="75"/>
      <c r="J203" s="19"/>
      <c r="K203" s="18"/>
      <c r="L203" s="18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48"/>
      <c r="AD203" s="39"/>
    </row>
    <row r="204" spans="31:33" ht="12.75">
      <c r="AE204" s="18"/>
      <c r="AF204" s="17"/>
      <c r="AG204" s="17"/>
    </row>
    <row r="205" ht="12.75">
      <c r="AE205" s="18"/>
    </row>
    <row r="206" ht="12.75">
      <c r="AE206" s="18"/>
    </row>
    <row r="207" ht="12.75">
      <c r="AE207" s="18"/>
    </row>
    <row r="208" ht="12.75">
      <c r="AE208" s="18"/>
    </row>
    <row r="209" ht="12.75">
      <c r="AE209" s="17"/>
    </row>
    <row r="210" spans="1:30" s="17" customFormat="1" ht="12.75">
      <c r="A210"/>
      <c r="B210"/>
      <c r="C210"/>
      <c r="D210" s="3"/>
      <c r="E210"/>
      <c r="F210" s="2"/>
      <c r="G210" s="2"/>
      <c r="H210" s="3"/>
      <c r="I210"/>
      <c r="J210" s="2"/>
      <c r="K210" s="2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34"/>
      <c r="AC210" s="14"/>
      <c r="AD210" s="6"/>
    </row>
    <row r="211" spans="1:30" s="17" customFormat="1" ht="12.75">
      <c r="A211"/>
      <c r="B211"/>
      <c r="C211"/>
      <c r="D211" s="3"/>
      <c r="E211"/>
      <c r="F211" s="2"/>
      <c r="G211" s="2"/>
      <c r="H211" s="3"/>
      <c r="I211"/>
      <c r="J211" s="2"/>
      <c r="K211" s="2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34"/>
      <c r="AC211" s="14"/>
      <c r="AD211" s="6"/>
    </row>
    <row r="212" spans="1:30" s="17" customFormat="1" ht="12.75">
      <c r="A212"/>
      <c r="B212"/>
      <c r="C212"/>
      <c r="D212" s="3"/>
      <c r="E212"/>
      <c r="F212" s="2"/>
      <c r="G212" s="2"/>
      <c r="H212" s="3"/>
      <c r="I212"/>
      <c r="J212" s="2"/>
      <c r="K212" s="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34"/>
      <c r="AC212" s="14"/>
      <c r="AD212" s="6"/>
    </row>
    <row r="213" spans="1:30" s="17" customFormat="1" ht="12.75">
      <c r="A213"/>
      <c r="B213"/>
      <c r="C213"/>
      <c r="D213" s="3"/>
      <c r="E213"/>
      <c r="F213" s="2"/>
      <c r="G213" s="2"/>
      <c r="H213" s="3"/>
      <c r="I213"/>
      <c r="J213" s="2"/>
      <c r="K213" s="2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34"/>
      <c r="AC213" s="14"/>
      <c r="AD213" s="6"/>
    </row>
    <row r="214" spans="1:30" s="17" customFormat="1" ht="12.75">
      <c r="A214"/>
      <c r="B214"/>
      <c r="C214"/>
      <c r="D214" s="3"/>
      <c r="E214"/>
      <c r="F214" s="2"/>
      <c r="G214" s="2"/>
      <c r="H214" s="3"/>
      <c r="I214"/>
      <c r="J214" s="2"/>
      <c r="K214" s="2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34"/>
      <c r="AC214" s="14"/>
      <c r="AD214" s="6"/>
    </row>
    <row r="215" spans="1:30" s="17" customFormat="1" ht="12.75">
      <c r="A215"/>
      <c r="B215"/>
      <c r="C215"/>
      <c r="D215" s="3"/>
      <c r="E215"/>
      <c r="F215" s="2"/>
      <c r="G215" s="2"/>
      <c r="H215" s="3"/>
      <c r="I215"/>
      <c r="J215" s="2"/>
      <c r="K215" s="2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34"/>
      <c r="AC215" s="14"/>
      <c r="AD215" s="6"/>
    </row>
    <row r="216" spans="1:30" s="17" customFormat="1" ht="12.75">
      <c r="A216"/>
      <c r="B216"/>
      <c r="C216"/>
      <c r="D216" s="3"/>
      <c r="E216"/>
      <c r="F216" s="2"/>
      <c r="G216" s="2"/>
      <c r="H216" s="3"/>
      <c r="I216"/>
      <c r="J216" s="2"/>
      <c r="K216" s="2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34"/>
      <c r="AC216" s="14"/>
      <c r="AD216" s="6"/>
    </row>
    <row r="217" spans="1:30" s="17" customFormat="1" ht="12.75">
      <c r="A217"/>
      <c r="B217"/>
      <c r="C217"/>
      <c r="D217" s="3"/>
      <c r="E217"/>
      <c r="F217" s="2"/>
      <c r="G217" s="2"/>
      <c r="H217" s="3"/>
      <c r="I217"/>
      <c r="J217" s="2"/>
      <c r="K217" s="2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34"/>
      <c r="AC217" s="14"/>
      <c r="AD217" s="6"/>
    </row>
    <row r="218" spans="1:30" s="17" customFormat="1" ht="12.75">
      <c r="A218"/>
      <c r="B218"/>
      <c r="C218"/>
      <c r="D218" s="3"/>
      <c r="E218"/>
      <c r="F218" s="2"/>
      <c r="G218" s="2"/>
      <c r="H218" s="3"/>
      <c r="I218"/>
      <c r="J218" s="2"/>
      <c r="K218" s="2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34"/>
      <c r="AC218" s="14"/>
      <c r="AD218" s="6"/>
    </row>
  </sheetData>
  <sheetProtection/>
  <mergeCells count="131">
    <mergeCell ref="AB131:AD131"/>
    <mergeCell ref="D130:Z130"/>
    <mergeCell ref="D131:F131"/>
    <mergeCell ref="H131:J131"/>
    <mergeCell ref="L131:N131"/>
    <mergeCell ref="P131:R131"/>
    <mergeCell ref="T131:V131"/>
    <mergeCell ref="X131:Z131"/>
    <mergeCell ref="AB155:AD155"/>
    <mergeCell ref="T172:V172"/>
    <mergeCell ref="X172:Z172"/>
    <mergeCell ref="AB172:AD172"/>
    <mergeCell ref="T155:V155"/>
    <mergeCell ref="D171:Z171"/>
    <mergeCell ref="D155:F155"/>
    <mergeCell ref="H155:J155"/>
    <mergeCell ref="L155:N155"/>
    <mergeCell ref="P155:R155"/>
    <mergeCell ref="L135:N135"/>
    <mergeCell ref="D142:Z142"/>
    <mergeCell ref="D143:F143"/>
    <mergeCell ref="H143:J143"/>
    <mergeCell ref="L143:N143"/>
    <mergeCell ref="D55:F55"/>
    <mergeCell ref="L55:N55"/>
    <mergeCell ref="P55:R55"/>
    <mergeCell ref="D89:Z89"/>
    <mergeCell ref="P69:R69"/>
    <mergeCell ref="T69:V69"/>
    <mergeCell ref="X69:Z69"/>
    <mergeCell ref="D83:Z83"/>
    <mergeCell ref="X55:Z55"/>
    <mergeCell ref="D74:F74"/>
    <mergeCell ref="H69:J69"/>
    <mergeCell ref="H74:J74"/>
    <mergeCell ref="L74:N74"/>
    <mergeCell ref="P74:R74"/>
    <mergeCell ref="T90:V90"/>
    <mergeCell ref="X90:Z90"/>
    <mergeCell ref="H90:J90"/>
    <mergeCell ref="L90:N90"/>
    <mergeCell ref="P90:R90"/>
    <mergeCell ref="X79:Z79"/>
    <mergeCell ref="AB5:AD5"/>
    <mergeCell ref="D27:F27"/>
    <mergeCell ref="H27:J27"/>
    <mergeCell ref="D5:F5"/>
    <mergeCell ref="H5:J5"/>
    <mergeCell ref="D84:F84"/>
    <mergeCell ref="H84:J84"/>
    <mergeCell ref="T55:V55"/>
    <mergeCell ref="L84:N84"/>
    <mergeCell ref="D68:Z68"/>
    <mergeCell ref="D4:Z4"/>
    <mergeCell ref="L27:N27"/>
    <mergeCell ref="P27:R27"/>
    <mergeCell ref="T27:V27"/>
    <mergeCell ref="X27:Z27"/>
    <mergeCell ref="T5:V5"/>
    <mergeCell ref="X5:Z5"/>
    <mergeCell ref="D54:Z54"/>
    <mergeCell ref="H55:J55"/>
    <mergeCell ref="H79:J79"/>
    <mergeCell ref="L79:N79"/>
    <mergeCell ref="L5:N5"/>
    <mergeCell ref="P5:R5"/>
    <mergeCell ref="T74:V74"/>
    <mergeCell ref="D73:Z73"/>
    <mergeCell ref="L69:N69"/>
    <mergeCell ref="D69:F69"/>
    <mergeCell ref="AB74:AD74"/>
    <mergeCell ref="T103:V103"/>
    <mergeCell ref="X103:Z103"/>
    <mergeCell ref="D117:Z117"/>
    <mergeCell ref="X155:Z155"/>
    <mergeCell ref="D184:Z184"/>
    <mergeCell ref="D134:Z134"/>
    <mergeCell ref="P103:R103"/>
    <mergeCell ref="X135:Z135"/>
    <mergeCell ref="D118:F118"/>
    <mergeCell ref="AB118:AD118"/>
    <mergeCell ref="D102:Z102"/>
    <mergeCell ref="AB69:AD69"/>
    <mergeCell ref="X74:Z74"/>
    <mergeCell ref="P84:R84"/>
    <mergeCell ref="T84:V84"/>
    <mergeCell ref="X84:Z84"/>
    <mergeCell ref="AB84:AD84"/>
    <mergeCell ref="P79:R79"/>
    <mergeCell ref="T79:V79"/>
    <mergeCell ref="A1:AD1"/>
    <mergeCell ref="D135:F135"/>
    <mergeCell ref="H135:J135"/>
    <mergeCell ref="T135:V135"/>
    <mergeCell ref="D78:Z78"/>
    <mergeCell ref="AB79:AD79"/>
    <mergeCell ref="AB90:AD90"/>
    <mergeCell ref="AB103:AD103"/>
    <mergeCell ref="T118:V118"/>
    <mergeCell ref="X118:Z118"/>
    <mergeCell ref="D172:F172"/>
    <mergeCell ref="H172:J172"/>
    <mergeCell ref="L172:N172"/>
    <mergeCell ref="D154:Z154"/>
    <mergeCell ref="P172:R172"/>
    <mergeCell ref="H118:J118"/>
    <mergeCell ref="L118:N118"/>
    <mergeCell ref="P118:R118"/>
    <mergeCell ref="T143:V143"/>
    <mergeCell ref="X143:Z143"/>
    <mergeCell ref="D90:F90"/>
    <mergeCell ref="D124:F124"/>
    <mergeCell ref="H124:J124"/>
    <mergeCell ref="L124:N124"/>
    <mergeCell ref="P124:R124"/>
    <mergeCell ref="D79:F79"/>
    <mergeCell ref="D103:F103"/>
    <mergeCell ref="H103:J103"/>
    <mergeCell ref="L103:N103"/>
    <mergeCell ref="AB27:AD27"/>
    <mergeCell ref="D189:Z189"/>
    <mergeCell ref="AB143:AD143"/>
    <mergeCell ref="AB135:AD135"/>
    <mergeCell ref="AB124:AD124"/>
    <mergeCell ref="AB55:AD55"/>
    <mergeCell ref="T124:V124"/>
    <mergeCell ref="X124:Z124"/>
    <mergeCell ref="P135:R135"/>
    <mergeCell ref="D123:Z1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&amp;CSida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9"/>
  <sheetViews>
    <sheetView zoomScalePageLayoutView="0" workbookViewId="0" topLeftCell="A3">
      <selection activeCell="W29" sqref="W29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17.8515625" style="0" customWidth="1"/>
    <col min="4" max="4" width="22.00390625" style="0" customWidth="1"/>
    <col min="5" max="5" width="3.28125" style="0" customWidth="1"/>
    <col min="6" max="6" width="4.28125" style="0" customWidth="1"/>
    <col min="7" max="7" width="3.421875" style="0" customWidth="1"/>
    <col min="8" max="12" width="1.7109375" style="0" customWidth="1"/>
    <col min="13" max="13" width="1.7109375" style="7" customWidth="1"/>
    <col min="14" max="20" width="1.7109375" style="0" customWidth="1"/>
    <col min="21" max="21" width="4.421875" style="0" customWidth="1"/>
  </cols>
  <sheetData>
    <row r="1" spans="1:25" s="69" customFormat="1" ht="20.25">
      <c r="A1" s="6" t="s">
        <v>51</v>
      </c>
      <c r="B1" s="14"/>
      <c r="C1" s="5"/>
      <c r="D1" s="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39">
        <v>40992</v>
      </c>
      <c r="W1" s="239"/>
      <c r="X1" s="239"/>
      <c r="Y1" s="14"/>
    </row>
    <row r="2" spans="1:25" ht="20.25">
      <c r="A2" s="238" t="s">
        <v>555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15.75">
      <c r="A3" s="240" t="s">
        <v>556</v>
      </c>
      <c r="B3" s="240"/>
      <c r="C3" s="240"/>
      <c r="D3" s="5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14"/>
      <c r="W3" s="14"/>
      <c r="X3" s="7"/>
      <c r="Y3" s="14"/>
    </row>
    <row r="4" spans="1:25" ht="13.5" thickBot="1">
      <c r="A4" s="14"/>
      <c r="B4" s="14"/>
      <c r="C4" s="5"/>
      <c r="D4" s="5"/>
      <c r="E4" s="7"/>
      <c r="F4" s="7"/>
      <c r="G4" s="7"/>
      <c r="H4" s="7"/>
      <c r="I4" s="7"/>
      <c r="J4" s="7"/>
      <c r="K4" s="7"/>
      <c r="L4" s="7"/>
      <c r="N4" s="7"/>
      <c r="O4" s="7"/>
      <c r="P4" s="7"/>
      <c r="Q4" s="7"/>
      <c r="R4" s="7"/>
      <c r="S4" s="7"/>
      <c r="T4" s="7"/>
      <c r="U4" s="7"/>
      <c r="V4" s="14"/>
      <c r="W4" s="14"/>
      <c r="X4" s="7"/>
      <c r="Y4" s="14"/>
    </row>
    <row r="5" spans="1:25" ht="15.75">
      <c r="A5" s="14" t="s">
        <v>557</v>
      </c>
      <c r="B5" s="14" t="s">
        <v>558</v>
      </c>
      <c r="C5" s="133" t="s">
        <v>1</v>
      </c>
      <c r="D5" s="133" t="s">
        <v>2</v>
      </c>
      <c r="E5" s="241">
        <v>1</v>
      </c>
      <c r="F5" s="242"/>
      <c r="G5" s="241">
        <v>2</v>
      </c>
      <c r="H5" s="242"/>
      <c r="I5" s="241">
        <v>3</v>
      </c>
      <c r="J5" s="242"/>
      <c r="K5" s="241">
        <v>4</v>
      </c>
      <c r="L5" s="242"/>
      <c r="M5" s="241">
        <v>5</v>
      </c>
      <c r="N5" s="242"/>
      <c r="O5" s="241">
        <v>6</v>
      </c>
      <c r="P5" s="242"/>
      <c r="Q5" s="241">
        <v>7</v>
      </c>
      <c r="R5" s="242"/>
      <c r="S5" s="241">
        <v>8</v>
      </c>
      <c r="T5" s="242"/>
      <c r="U5" s="7"/>
      <c r="V5" s="14" t="s">
        <v>559</v>
      </c>
      <c r="W5" s="14" t="s">
        <v>560</v>
      </c>
      <c r="X5" s="14" t="s">
        <v>240</v>
      </c>
      <c r="Y5" s="14" t="s">
        <v>561</v>
      </c>
    </row>
    <row r="6" spans="1:25" ht="12.75">
      <c r="A6" s="134">
        <v>1</v>
      </c>
      <c r="B6" s="134">
        <v>1</v>
      </c>
      <c r="C6" s="135" t="s">
        <v>152</v>
      </c>
      <c r="D6" s="136" t="s">
        <v>562</v>
      </c>
      <c r="E6" s="137">
        <v>5</v>
      </c>
      <c r="F6" s="138">
        <v>2</v>
      </c>
      <c r="G6" s="137">
        <v>6</v>
      </c>
      <c r="H6" s="138">
        <v>2</v>
      </c>
      <c r="I6" s="137">
        <v>6</v>
      </c>
      <c r="J6" s="138">
        <v>4</v>
      </c>
      <c r="K6" s="137">
        <v>6</v>
      </c>
      <c r="L6" s="138">
        <v>3</v>
      </c>
      <c r="M6" s="137">
        <v>6</v>
      </c>
      <c r="N6" s="138">
        <v>4</v>
      </c>
      <c r="O6" s="137">
        <v>4</v>
      </c>
      <c r="P6" s="138">
        <v>3</v>
      </c>
      <c r="Q6" s="137">
        <v>5</v>
      </c>
      <c r="R6" s="138">
        <v>4</v>
      </c>
      <c r="S6" s="137">
        <v>6</v>
      </c>
      <c r="T6" s="138">
        <v>5</v>
      </c>
      <c r="U6" s="139"/>
      <c r="V6" s="134">
        <f aca="true" t="shared" si="0" ref="V6:W9">SUM(E6,G6,I6,K6,M6,O6,Q6,S6)</f>
        <v>44</v>
      </c>
      <c r="W6" s="134">
        <f t="shared" si="0"/>
        <v>27</v>
      </c>
      <c r="X6" s="140">
        <v>7</v>
      </c>
      <c r="Y6" s="14" t="s">
        <v>120</v>
      </c>
    </row>
    <row r="7" spans="1:25" s="1" customFormat="1" ht="12.75">
      <c r="A7" s="134">
        <v>2</v>
      </c>
      <c r="B7" s="134">
        <v>1</v>
      </c>
      <c r="C7" s="135" t="s">
        <v>197</v>
      </c>
      <c r="D7" s="136" t="s">
        <v>563</v>
      </c>
      <c r="E7" s="137">
        <v>6</v>
      </c>
      <c r="F7" s="138">
        <v>2</v>
      </c>
      <c r="G7" s="137">
        <v>5</v>
      </c>
      <c r="H7" s="138">
        <v>2</v>
      </c>
      <c r="I7" s="137">
        <v>6</v>
      </c>
      <c r="J7" s="138">
        <v>4</v>
      </c>
      <c r="K7" s="137">
        <v>4</v>
      </c>
      <c r="L7" s="138">
        <v>3</v>
      </c>
      <c r="M7" s="137">
        <v>6</v>
      </c>
      <c r="N7" s="138">
        <v>3</v>
      </c>
      <c r="O7" s="137">
        <v>5</v>
      </c>
      <c r="P7" s="138">
        <v>3</v>
      </c>
      <c r="Q7" s="137">
        <v>5</v>
      </c>
      <c r="R7" s="138">
        <v>4</v>
      </c>
      <c r="S7" s="137">
        <v>6</v>
      </c>
      <c r="T7" s="138">
        <v>5</v>
      </c>
      <c r="U7" s="139"/>
      <c r="V7" s="134">
        <f t="shared" si="0"/>
        <v>43</v>
      </c>
      <c r="W7" s="134">
        <f t="shared" si="0"/>
        <v>26</v>
      </c>
      <c r="X7" s="140">
        <v>26</v>
      </c>
      <c r="Y7" s="14" t="s">
        <v>120</v>
      </c>
    </row>
    <row r="8" spans="1:25" ht="12.75">
      <c r="A8" s="134">
        <v>3</v>
      </c>
      <c r="B8" s="134">
        <v>1</v>
      </c>
      <c r="C8" s="135" t="s">
        <v>204</v>
      </c>
      <c r="D8" s="136" t="s">
        <v>562</v>
      </c>
      <c r="E8" s="137">
        <v>1</v>
      </c>
      <c r="F8" s="138">
        <v>1</v>
      </c>
      <c r="G8" s="137">
        <v>6</v>
      </c>
      <c r="H8" s="138">
        <v>2</v>
      </c>
      <c r="I8" s="137">
        <v>4</v>
      </c>
      <c r="J8" s="138">
        <v>3</v>
      </c>
      <c r="K8" s="137">
        <v>6</v>
      </c>
      <c r="L8" s="138">
        <v>3</v>
      </c>
      <c r="M8" s="137">
        <v>3</v>
      </c>
      <c r="N8" s="138">
        <v>2</v>
      </c>
      <c r="O8" s="137">
        <v>2</v>
      </c>
      <c r="P8" s="138">
        <v>2</v>
      </c>
      <c r="Q8" s="137">
        <v>3</v>
      </c>
      <c r="R8" s="138">
        <v>2</v>
      </c>
      <c r="S8" s="137">
        <v>4</v>
      </c>
      <c r="T8" s="138">
        <v>3</v>
      </c>
      <c r="U8" s="139"/>
      <c r="V8" s="134">
        <f t="shared" si="0"/>
        <v>29</v>
      </c>
      <c r="W8" s="134">
        <f t="shared" si="0"/>
        <v>18</v>
      </c>
      <c r="X8" s="140">
        <v>9</v>
      </c>
      <c r="Y8" s="14"/>
    </row>
    <row r="9" spans="1:25" ht="12.75">
      <c r="A9" s="134">
        <v>4</v>
      </c>
      <c r="B9" s="134">
        <v>1</v>
      </c>
      <c r="C9" s="135" t="s">
        <v>188</v>
      </c>
      <c r="D9" s="136" t="s">
        <v>562</v>
      </c>
      <c r="E9" s="137">
        <v>3</v>
      </c>
      <c r="F9" s="138">
        <v>2</v>
      </c>
      <c r="G9" s="137">
        <v>6</v>
      </c>
      <c r="H9" s="138">
        <v>2</v>
      </c>
      <c r="I9" s="137">
        <v>2</v>
      </c>
      <c r="J9" s="138">
        <v>1</v>
      </c>
      <c r="K9" s="137">
        <v>4</v>
      </c>
      <c r="L9" s="138">
        <v>2</v>
      </c>
      <c r="M9" s="137">
        <v>4</v>
      </c>
      <c r="N9" s="138">
        <v>2</v>
      </c>
      <c r="O9" s="137">
        <v>2</v>
      </c>
      <c r="P9" s="138">
        <v>2</v>
      </c>
      <c r="Q9" s="137">
        <v>3</v>
      </c>
      <c r="R9" s="138">
        <v>3</v>
      </c>
      <c r="S9" s="137">
        <v>3</v>
      </c>
      <c r="T9" s="138">
        <v>2</v>
      </c>
      <c r="U9" s="139"/>
      <c r="V9" s="134">
        <f t="shared" si="0"/>
        <v>27</v>
      </c>
      <c r="W9" s="134">
        <f t="shared" si="0"/>
        <v>16</v>
      </c>
      <c r="X9" s="140">
        <v>9</v>
      </c>
      <c r="Y9" s="14"/>
    </row>
    <row r="10" spans="1:25" ht="12.75">
      <c r="A10" s="134"/>
      <c r="B10" s="134"/>
      <c r="C10" s="135"/>
      <c r="D10" s="136"/>
      <c r="E10" s="137"/>
      <c r="F10" s="138"/>
      <c r="G10" s="137"/>
      <c r="H10" s="138"/>
      <c r="I10" s="137"/>
      <c r="J10" s="138"/>
      <c r="K10" s="137"/>
      <c r="L10" s="138"/>
      <c r="M10" s="137"/>
      <c r="N10" s="138"/>
      <c r="O10" s="137"/>
      <c r="P10" s="138"/>
      <c r="Q10" s="137"/>
      <c r="R10" s="138"/>
      <c r="S10" s="137"/>
      <c r="T10" s="138"/>
      <c r="U10" s="139"/>
      <c r="V10" s="134"/>
      <c r="W10" s="134"/>
      <c r="X10" s="140"/>
      <c r="Y10" s="14"/>
    </row>
    <row r="11" spans="1:25" ht="12.75">
      <c r="A11" s="134">
        <v>1</v>
      </c>
      <c r="B11" s="134">
        <v>2</v>
      </c>
      <c r="C11" s="135" t="s">
        <v>207</v>
      </c>
      <c r="D11" s="136" t="s">
        <v>563</v>
      </c>
      <c r="E11" s="137">
        <v>6</v>
      </c>
      <c r="F11" s="138">
        <v>2</v>
      </c>
      <c r="G11" s="137">
        <v>6</v>
      </c>
      <c r="H11" s="138">
        <v>2</v>
      </c>
      <c r="I11" s="137">
        <v>6</v>
      </c>
      <c r="J11" s="138">
        <v>4</v>
      </c>
      <c r="K11" s="137">
        <v>5</v>
      </c>
      <c r="L11" s="138">
        <v>3</v>
      </c>
      <c r="M11" s="137">
        <v>6</v>
      </c>
      <c r="N11" s="138">
        <v>4</v>
      </c>
      <c r="O11" s="137">
        <v>6</v>
      </c>
      <c r="P11" s="138">
        <v>3</v>
      </c>
      <c r="Q11" s="137">
        <v>6</v>
      </c>
      <c r="R11" s="138">
        <v>5</v>
      </c>
      <c r="S11" s="137">
        <v>6</v>
      </c>
      <c r="T11" s="138">
        <v>5</v>
      </c>
      <c r="U11" s="139"/>
      <c r="V11" s="134">
        <f aca="true" t="shared" si="1" ref="V11:W22">SUM(E11,G11,I11,K11,M11,O11,Q11,S11)</f>
        <v>47</v>
      </c>
      <c r="W11" s="134">
        <f t="shared" si="1"/>
        <v>28</v>
      </c>
      <c r="X11" s="140">
        <v>27</v>
      </c>
      <c r="Y11" s="14" t="s">
        <v>115</v>
      </c>
    </row>
    <row r="12" spans="1:25" ht="12.75">
      <c r="A12" s="134">
        <v>2</v>
      </c>
      <c r="B12" s="134">
        <v>2</v>
      </c>
      <c r="C12" s="135" t="s">
        <v>75</v>
      </c>
      <c r="D12" s="136" t="s">
        <v>564</v>
      </c>
      <c r="E12" s="137">
        <v>6</v>
      </c>
      <c r="F12" s="138">
        <v>2</v>
      </c>
      <c r="G12" s="137">
        <v>6</v>
      </c>
      <c r="H12" s="138">
        <v>2</v>
      </c>
      <c r="I12" s="137">
        <v>6</v>
      </c>
      <c r="J12" s="138">
        <v>4</v>
      </c>
      <c r="K12" s="137">
        <v>6</v>
      </c>
      <c r="L12" s="138">
        <v>3</v>
      </c>
      <c r="M12" s="137">
        <v>3</v>
      </c>
      <c r="N12" s="138">
        <v>3</v>
      </c>
      <c r="O12" s="137">
        <v>6</v>
      </c>
      <c r="P12" s="138">
        <v>3</v>
      </c>
      <c r="Q12" s="137">
        <v>3</v>
      </c>
      <c r="R12" s="138">
        <v>3</v>
      </c>
      <c r="S12" s="137">
        <v>6</v>
      </c>
      <c r="T12" s="138">
        <v>5</v>
      </c>
      <c r="U12" s="139"/>
      <c r="V12" s="134">
        <f t="shared" si="1"/>
        <v>42</v>
      </c>
      <c r="W12" s="134">
        <f t="shared" si="1"/>
        <v>25</v>
      </c>
      <c r="X12" s="140">
        <v>18</v>
      </c>
      <c r="Y12" s="14"/>
    </row>
    <row r="13" spans="1:25" ht="12.75">
      <c r="A13" s="134">
        <v>3</v>
      </c>
      <c r="B13" s="134">
        <v>2</v>
      </c>
      <c r="C13" s="135" t="s">
        <v>17</v>
      </c>
      <c r="D13" s="136" t="s">
        <v>51</v>
      </c>
      <c r="E13" s="137">
        <v>4</v>
      </c>
      <c r="F13" s="138">
        <v>2</v>
      </c>
      <c r="G13" s="137">
        <v>6</v>
      </c>
      <c r="H13" s="138">
        <v>2</v>
      </c>
      <c r="I13" s="137">
        <v>6</v>
      </c>
      <c r="J13" s="138">
        <v>4</v>
      </c>
      <c r="K13" s="137">
        <v>6</v>
      </c>
      <c r="L13" s="138">
        <v>3</v>
      </c>
      <c r="M13" s="137">
        <v>4</v>
      </c>
      <c r="N13" s="138">
        <v>3</v>
      </c>
      <c r="O13" s="137">
        <v>4</v>
      </c>
      <c r="P13" s="138">
        <v>3</v>
      </c>
      <c r="Q13" s="137">
        <v>2</v>
      </c>
      <c r="R13" s="138">
        <v>2</v>
      </c>
      <c r="S13" s="137">
        <v>6</v>
      </c>
      <c r="T13" s="138">
        <v>5</v>
      </c>
      <c r="U13" s="139"/>
      <c r="V13" s="134">
        <f t="shared" si="1"/>
        <v>38</v>
      </c>
      <c r="W13" s="134">
        <f t="shared" si="1"/>
        <v>24</v>
      </c>
      <c r="X13" s="140">
        <v>15</v>
      </c>
      <c r="Y13" s="14"/>
    </row>
    <row r="14" spans="1:25" ht="12.75">
      <c r="A14" s="134">
        <v>4</v>
      </c>
      <c r="B14" s="134">
        <v>2</v>
      </c>
      <c r="C14" s="135" t="s">
        <v>59</v>
      </c>
      <c r="D14" s="136" t="s">
        <v>51</v>
      </c>
      <c r="E14" s="137">
        <v>4</v>
      </c>
      <c r="F14" s="138">
        <v>2</v>
      </c>
      <c r="G14" s="137">
        <v>6</v>
      </c>
      <c r="H14" s="138">
        <v>2</v>
      </c>
      <c r="I14" s="137">
        <v>4</v>
      </c>
      <c r="J14" s="138">
        <v>3</v>
      </c>
      <c r="K14" s="137">
        <v>5</v>
      </c>
      <c r="L14" s="138">
        <v>2</v>
      </c>
      <c r="M14" s="137">
        <v>4</v>
      </c>
      <c r="N14" s="138">
        <v>2</v>
      </c>
      <c r="O14" s="137">
        <v>5</v>
      </c>
      <c r="P14" s="138">
        <v>3</v>
      </c>
      <c r="Q14" s="137">
        <v>4</v>
      </c>
      <c r="R14" s="138">
        <v>4</v>
      </c>
      <c r="S14" s="137">
        <v>6</v>
      </c>
      <c r="T14" s="138">
        <v>5</v>
      </c>
      <c r="U14" s="139"/>
      <c r="V14" s="134">
        <f t="shared" si="1"/>
        <v>38</v>
      </c>
      <c r="W14" s="134">
        <f t="shared" si="1"/>
        <v>23</v>
      </c>
      <c r="X14" s="140">
        <v>7</v>
      </c>
      <c r="Y14" s="14"/>
    </row>
    <row r="15" spans="1:25" ht="12.75">
      <c r="A15" s="134">
        <v>5</v>
      </c>
      <c r="B15" s="134">
        <v>2</v>
      </c>
      <c r="C15" s="135" t="s">
        <v>93</v>
      </c>
      <c r="D15" s="136" t="s">
        <v>564</v>
      </c>
      <c r="E15" s="137">
        <v>3</v>
      </c>
      <c r="F15" s="138">
        <v>2</v>
      </c>
      <c r="G15" s="137">
        <v>6</v>
      </c>
      <c r="H15" s="138">
        <v>2</v>
      </c>
      <c r="I15" s="137">
        <v>4</v>
      </c>
      <c r="J15" s="138">
        <v>3</v>
      </c>
      <c r="K15" s="137">
        <v>5</v>
      </c>
      <c r="L15" s="138">
        <v>3</v>
      </c>
      <c r="M15" s="137">
        <v>4</v>
      </c>
      <c r="N15" s="138">
        <v>4</v>
      </c>
      <c r="O15" s="137">
        <v>3</v>
      </c>
      <c r="P15" s="138">
        <v>1</v>
      </c>
      <c r="Q15" s="137">
        <v>5</v>
      </c>
      <c r="R15" s="138">
        <v>5</v>
      </c>
      <c r="S15" s="137">
        <v>6</v>
      </c>
      <c r="T15" s="138">
        <v>5</v>
      </c>
      <c r="U15" s="139"/>
      <c r="V15" s="134">
        <f t="shared" si="1"/>
        <v>36</v>
      </c>
      <c r="W15" s="134">
        <f t="shared" si="1"/>
        <v>25</v>
      </c>
      <c r="X15" s="140">
        <v>25</v>
      </c>
      <c r="Y15" s="14"/>
    </row>
    <row r="16" spans="1:25" ht="12.75">
      <c r="A16" s="134">
        <v>6</v>
      </c>
      <c r="B16" s="134">
        <v>2</v>
      </c>
      <c r="C16" s="135" t="s">
        <v>565</v>
      </c>
      <c r="D16" s="136" t="s">
        <v>51</v>
      </c>
      <c r="E16" s="137">
        <v>4</v>
      </c>
      <c r="F16" s="138">
        <v>2</v>
      </c>
      <c r="G16" s="137">
        <v>4</v>
      </c>
      <c r="H16" s="138">
        <v>1</v>
      </c>
      <c r="I16" s="137">
        <v>5</v>
      </c>
      <c r="J16" s="138">
        <v>4</v>
      </c>
      <c r="K16" s="137">
        <v>6</v>
      </c>
      <c r="L16" s="138">
        <v>3</v>
      </c>
      <c r="M16" s="137">
        <v>2</v>
      </c>
      <c r="N16" s="138">
        <v>1</v>
      </c>
      <c r="O16" s="137">
        <v>6</v>
      </c>
      <c r="P16" s="138">
        <v>3</v>
      </c>
      <c r="Q16" s="137">
        <v>4</v>
      </c>
      <c r="R16" s="138">
        <v>4</v>
      </c>
      <c r="S16" s="137">
        <v>5</v>
      </c>
      <c r="T16" s="138">
        <v>4</v>
      </c>
      <c r="U16" s="139"/>
      <c r="V16" s="134">
        <f t="shared" si="1"/>
        <v>36</v>
      </c>
      <c r="W16" s="134">
        <f t="shared" si="1"/>
        <v>22</v>
      </c>
      <c r="X16" s="140">
        <v>23</v>
      </c>
      <c r="Y16" s="14"/>
    </row>
    <row r="17" spans="1:25" ht="12.75">
      <c r="A17" s="134">
        <v>7</v>
      </c>
      <c r="B17" s="134">
        <v>2</v>
      </c>
      <c r="C17" s="135" t="s">
        <v>566</v>
      </c>
      <c r="D17" s="136" t="s">
        <v>564</v>
      </c>
      <c r="E17" s="137">
        <v>2</v>
      </c>
      <c r="F17" s="138">
        <v>2</v>
      </c>
      <c r="G17" s="137">
        <v>5</v>
      </c>
      <c r="H17" s="138">
        <v>2</v>
      </c>
      <c r="I17" s="137">
        <v>3</v>
      </c>
      <c r="J17" s="138">
        <v>3</v>
      </c>
      <c r="K17" s="137">
        <v>4</v>
      </c>
      <c r="L17" s="138">
        <v>3</v>
      </c>
      <c r="M17" s="137">
        <v>5</v>
      </c>
      <c r="N17" s="138">
        <v>3</v>
      </c>
      <c r="O17" s="137">
        <v>6</v>
      </c>
      <c r="P17" s="138">
        <v>3</v>
      </c>
      <c r="Q17" s="137">
        <v>4</v>
      </c>
      <c r="R17" s="138">
        <v>3</v>
      </c>
      <c r="S17" s="137">
        <v>4</v>
      </c>
      <c r="T17" s="138">
        <v>4</v>
      </c>
      <c r="U17" s="139"/>
      <c r="V17" s="134">
        <f t="shared" si="1"/>
        <v>33</v>
      </c>
      <c r="W17" s="134">
        <f t="shared" si="1"/>
        <v>23</v>
      </c>
      <c r="X17" s="140">
        <v>25</v>
      </c>
      <c r="Y17" s="14"/>
    </row>
    <row r="18" spans="1:25" ht="12.75">
      <c r="A18" s="134">
        <v>8</v>
      </c>
      <c r="B18" s="134">
        <v>2</v>
      </c>
      <c r="C18" s="135" t="s">
        <v>79</v>
      </c>
      <c r="D18" s="136" t="s">
        <v>562</v>
      </c>
      <c r="E18" s="137">
        <v>5</v>
      </c>
      <c r="F18" s="138">
        <v>2</v>
      </c>
      <c r="G18" s="137">
        <v>6</v>
      </c>
      <c r="H18" s="138">
        <v>2</v>
      </c>
      <c r="I18" s="137">
        <v>4</v>
      </c>
      <c r="J18" s="138">
        <v>4</v>
      </c>
      <c r="K18" s="137">
        <v>2</v>
      </c>
      <c r="L18" s="138">
        <v>1</v>
      </c>
      <c r="M18" s="137">
        <v>5</v>
      </c>
      <c r="N18" s="138">
        <v>4</v>
      </c>
      <c r="O18" s="137">
        <v>4</v>
      </c>
      <c r="P18" s="138">
        <v>2</v>
      </c>
      <c r="Q18" s="137">
        <v>3</v>
      </c>
      <c r="R18" s="138">
        <v>3</v>
      </c>
      <c r="S18" s="137">
        <v>4</v>
      </c>
      <c r="T18" s="138">
        <v>3</v>
      </c>
      <c r="U18" s="139"/>
      <c r="V18" s="134">
        <f t="shared" si="1"/>
        <v>33</v>
      </c>
      <c r="W18" s="134">
        <f t="shared" si="1"/>
        <v>21</v>
      </c>
      <c r="X18" s="140">
        <v>29</v>
      </c>
      <c r="Y18" s="14"/>
    </row>
    <row r="19" spans="1:25" ht="12.75">
      <c r="A19" s="134">
        <v>9</v>
      </c>
      <c r="B19" s="134">
        <v>2</v>
      </c>
      <c r="C19" s="135" t="s">
        <v>48</v>
      </c>
      <c r="D19" s="136" t="s">
        <v>563</v>
      </c>
      <c r="E19" s="137">
        <v>3</v>
      </c>
      <c r="F19" s="138">
        <v>2</v>
      </c>
      <c r="G19" s="137">
        <v>5</v>
      </c>
      <c r="H19" s="138">
        <v>2</v>
      </c>
      <c r="I19" s="137">
        <v>6</v>
      </c>
      <c r="J19" s="138">
        <v>4</v>
      </c>
      <c r="K19" s="137">
        <v>5</v>
      </c>
      <c r="L19" s="138">
        <v>2</v>
      </c>
      <c r="M19" s="137">
        <v>5</v>
      </c>
      <c r="N19" s="138">
        <v>3</v>
      </c>
      <c r="O19" s="137">
        <v>3</v>
      </c>
      <c r="P19" s="138">
        <v>2</v>
      </c>
      <c r="Q19" s="137">
        <v>4</v>
      </c>
      <c r="R19" s="138">
        <v>4</v>
      </c>
      <c r="S19" s="137">
        <v>2</v>
      </c>
      <c r="T19" s="138">
        <v>2</v>
      </c>
      <c r="U19" s="139"/>
      <c r="V19" s="134">
        <f t="shared" si="1"/>
        <v>33</v>
      </c>
      <c r="W19" s="134">
        <f t="shared" si="1"/>
        <v>21</v>
      </c>
      <c r="X19" s="140">
        <v>13</v>
      </c>
      <c r="Y19" s="14"/>
    </row>
    <row r="20" spans="1:25" ht="12.75">
      <c r="A20" s="134">
        <v>10</v>
      </c>
      <c r="B20" s="134">
        <v>2</v>
      </c>
      <c r="C20" s="135" t="s">
        <v>70</v>
      </c>
      <c r="D20" s="136" t="s">
        <v>50</v>
      </c>
      <c r="E20" s="137">
        <v>4</v>
      </c>
      <c r="F20" s="138">
        <v>2</v>
      </c>
      <c r="G20" s="137">
        <v>6</v>
      </c>
      <c r="H20" s="138">
        <v>2</v>
      </c>
      <c r="I20" s="137">
        <v>0</v>
      </c>
      <c r="J20" s="138">
        <v>0</v>
      </c>
      <c r="K20" s="137">
        <v>6</v>
      </c>
      <c r="L20" s="138">
        <v>3</v>
      </c>
      <c r="M20" s="137">
        <v>5</v>
      </c>
      <c r="N20" s="138">
        <v>4</v>
      </c>
      <c r="O20" s="137">
        <v>3</v>
      </c>
      <c r="P20" s="138">
        <v>2</v>
      </c>
      <c r="Q20" s="137">
        <v>2</v>
      </c>
      <c r="R20" s="138">
        <v>2</v>
      </c>
      <c r="S20" s="137">
        <v>5</v>
      </c>
      <c r="T20" s="138">
        <v>4</v>
      </c>
      <c r="U20" s="139"/>
      <c r="V20" s="134">
        <f t="shared" si="1"/>
        <v>31</v>
      </c>
      <c r="W20" s="134">
        <f t="shared" si="1"/>
        <v>19</v>
      </c>
      <c r="X20" s="140">
        <v>5</v>
      </c>
      <c r="Y20" s="14"/>
    </row>
    <row r="21" spans="1:25" ht="12.75">
      <c r="A21" s="134">
        <v>11</v>
      </c>
      <c r="B21" s="134">
        <v>2</v>
      </c>
      <c r="C21" s="135" t="s">
        <v>18</v>
      </c>
      <c r="D21" s="136" t="s">
        <v>562</v>
      </c>
      <c r="E21" s="137">
        <v>2</v>
      </c>
      <c r="F21" s="138">
        <v>2</v>
      </c>
      <c r="G21" s="137">
        <v>4</v>
      </c>
      <c r="H21" s="138">
        <v>1</v>
      </c>
      <c r="I21" s="137">
        <v>1</v>
      </c>
      <c r="J21" s="138">
        <v>1</v>
      </c>
      <c r="K21" s="137">
        <v>3</v>
      </c>
      <c r="L21" s="138">
        <v>2</v>
      </c>
      <c r="M21" s="137">
        <v>1</v>
      </c>
      <c r="N21" s="138">
        <v>1</v>
      </c>
      <c r="O21" s="137">
        <v>4</v>
      </c>
      <c r="P21" s="138">
        <v>2</v>
      </c>
      <c r="Q21" s="137">
        <v>3</v>
      </c>
      <c r="R21" s="138">
        <v>3</v>
      </c>
      <c r="S21" s="137">
        <v>3</v>
      </c>
      <c r="T21" s="138">
        <v>3</v>
      </c>
      <c r="U21" s="139"/>
      <c r="V21" s="134">
        <f t="shared" si="1"/>
        <v>21</v>
      </c>
      <c r="W21" s="134">
        <f t="shared" si="1"/>
        <v>15</v>
      </c>
      <c r="X21" s="140">
        <v>22</v>
      </c>
      <c r="Y21" s="14"/>
    </row>
    <row r="22" spans="1:25" ht="12.75">
      <c r="A22" s="134">
        <v>12</v>
      </c>
      <c r="B22" s="134">
        <v>2</v>
      </c>
      <c r="C22" s="135" t="s">
        <v>72</v>
      </c>
      <c r="D22" s="136" t="s">
        <v>563</v>
      </c>
      <c r="E22" s="137">
        <v>1</v>
      </c>
      <c r="F22" s="138">
        <v>1</v>
      </c>
      <c r="G22" s="137">
        <v>4</v>
      </c>
      <c r="H22" s="138">
        <v>1</v>
      </c>
      <c r="I22" s="137">
        <v>0</v>
      </c>
      <c r="J22" s="138">
        <v>0</v>
      </c>
      <c r="K22" s="137">
        <v>5</v>
      </c>
      <c r="L22" s="138">
        <v>2</v>
      </c>
      <c r="M22" s="137">
        <v>2</v>
      </c>
      <c r="N22" s="138">
        <v>2</v>
      </c>
      <c r="O22" s="137">
        <v>1</v>
      </c>
      <c r="P22" s="138">
        <v>1</v>
      </c>
      <c r="Q22" s="137">
        <v>4</v>
      </c>
      <c r="R22" s="138">
        <v>3</v>
      </c>
      <c r="S22" s="137">
        <v>2</v>
      </c>
      <c r="T22" s="138">
        <v>2</v>
      </c>
      <c r="U22" s="139"/>
      <c r="V22" s="134">
        <f t="shared" si="1"/>
        <v>19</v>
      </c>
      <c r="W22" s="134">
        <f t="shared" si="1"/>
        <v>12</v>
      </c>
      <c r="X22" s="140">
        <v>8</v>
      </c>
      <c r="Y22" s="14"/>
    </row>
    <row r="23" spans="1:25" ht="12.75">
      <c r="A23" s="134"/>
      <c r="B23" s="134"/>
      <c r="C23" s="135"/>
      <c r="D23" s="136"/>
      <c r="E23" s="137"/>
      <c r="F23" s="138"/>
      <c r="G23" s="137"/>
      <c r="H23" s="138"/>
      <c r="I23" s="137"/>
      <c r="J23" s="138"/>
      <c r="K23" s="137"/>
      <c r="L23" s="138"/>
      <c r="M23" s="137"/>
      <c r="N23" s="138"/>
      <c r="O23" s="137"/>
      <c r="P23" s="138"/>
      <c r="Q23" s="137"/>
      <c r="R23" s="138"/>
      <c r="S23" s="137"/>
      <c r="T23" s="138"/>
      <c r="U23" s="139"/>
      <c r="V23" s="134"/>
      <c r="W23" s="134"/>
      <c r="X23" s="140"/>
      <c r="Y23" s="14"/>
    </row>
    <row r="24" spans="1:25" ht="12.75">
      <c r="A24" s="134">
        <v>1</v>
      </c>
      <c r="B24" s="134">
        <v>3</v>
      </c>
      <c r="C24" s="135" t="s">
        <v>73</v>
      </c>
      <c r="D24" s="136" t="s">
        <v>50</v>
      </c>
      <c r="E24" s="137">
        <v>6</v>
      </c>
      <c r="F24" s="138">
        <v>2</v>
      </c>
      <c r="G24" s="137">
        <v>6</v>
      </c>
      <c r="H24" s="138">
        <v>2</v>
      </c>
      <c r="I24" s="137">
        <v>6</v>
      </c>
      <c r="J24" s="138">
        <v>4</v>
      </c>
      <c r="K24" s="137">
        <v>6</v>
      </c>
      <c r="L24" s="138">
        <v>3</v>
      </c>
      <c r="M24" s="137">
        <v>5</v>
      </c>
      <c r="N24" s="138">
        <v>4</v>
      </c>
      <c r="O24" s="137">
        <v>6</v>
      </c>
      <c r="P24" s="138">
        <v>3</v>
      </c>
      <c r="Q24" s="137">
        <v>6</v>
      </c>
      <c r="R24" s="138">
        <v>5</v>
      </c>
      <c r="S24" s="137">
        <v>6</v>
      </c>
      <c r="T24" s="138">
        <v>5</v>
      </c>
      <c r="U24" s="139"/>
      <c r="V24" s="134">
        <f aca="true" t="shared" si="2" ref="V24:W33">SUM(E24,G24,I24,K24,M24,O24,Q24,S24)</f>
        <v>47</v>
      </c>
      <c r="W24" s="134">
        <f t="shared" si="2"/>
        <v>28</v>
      </c>
      <c r="X24" s="140">
        <v>24</v>
      </c>
      <c r="Y24" s="14" t="s">
        <v>115</v>
      </c>
    </row>
    <row r="25" spans="1:25" ht="12.75">
      <c r="A25" s="134">
        <v>2</v>
      </c>
      <c r="B25" s="134">
        <v>3</v>
      </c>
      <c r="C25" s="135" t="s">
        <v>153</v>
      </c>
      <c r="D25" s="136" t="s">
        <v>562</v>
      </c>
      <c r="E25" s="137">
        <v>6</v>
      </c>
      <c r="F25" s="138">
        <v>2</v>
      </c>
      <c r="G25" s="137">
        <v>6</v>
      </c>
      <c r="H25" s="138">
        <v>2</v>
      </c>
      <c r="I25" s="137">
        <v>6</v>
      </c>
      <c r="J25" s="138">
        <v>4</v>
      </c>
      <c r="K25" s="137">
        <v>6</v>
      </c>
      <c r="L25" s="138">
        <v>3</v>
      </c>
      <c r="M25" s="137">
        <v>6</v>
      </c>
      <c r="N25" s="138">
        <v>4</v>
      </c>
      <c r="O25" s="137">
        <v>5</v>
      </c>
      <c r="P25" s="138">
        <v>3</v>
      </c>
      <c r="Q25" s="137">
        <v>6</v>
      </c>
      <c r="R25" s="138">
        <v>5</v>
      </c>
      <c r="S25" s="137">
        <v>6</v>
      </c>
      <c r="T25" s="138">
        <v>5</v>
      </c>
      <c r="U25" s="139"/>
      <c r="V25" s="134">
        <f t="shared" si="2"/>
        <v>47</v>
      </c>
      <c r="W25" s="134">
        <f t="shared" si="2"/>
        <v>28</v>
      </c>
      <c r="X25" s="140">
        <v>9</v>
      </c>
      <c r="Y25" s="14" t="s">
        <v>115</v>
      </c>
    </row>
    <row r="26" spans="1:25" ht="12.75">
      <c r="A26" s="134">
        <v>3</v>
      </c>
      <c r="B26" s="134">
        <v>3</v>
      </c>
      <c r="C26" s="135" t="s">
        <v>14</v>
      </c>
      <c r="D26" s="136" t="s">
        <v>564</v>
      </c>
      <c r="E26" s="137">
        <v>5</v>
      </c>
      <c r="F26" s="138">
        <v>2</v>
      </c>
      <c r="G26" s="137">
        <v>6</v>
      </c>
      <c r="H26" s="138">
        <v>2</v>
      </c>
      <c r="I26" s="137">
        <v>5</v>
      </c>
      <c r="J26" s="138">
        <v>3</v>
      </c>
      <c r="K26" s="137">
        <v>6</v>
      </c>
      <c r="L26" s="138">
        <v>3</v>
      </c>
      <c r="M26" s="137">
        <v>6</v>
      </c>
      <c r="N26" s="138">
        <v>4</v>
      </c>
      <c r="O26" s="137">
        <v>6</v>
      </c>
      <c r="P26" s="138">
        <v>3</v>
      </c>
      <c r="Q26" s="137">
        <v>5</v>
      </c>
      <c r="R26" s="138">
        <v>4</v>
      </c>
      <c r="S26" s="137">
        <v>6</v>
      </c>
      <c r="T26" s="138">
        <v>5</v>
      </c>
      <c r="U26" s="139"/>
      <c r="V26" s="134">
        <f t="shared" si="2"/>
        <v>45</v>
      </c>
      <c r="W26" s="134">
        <f t="shared" si="2"/>
        <v>26</v>
      </c>
      <c r="X26" s="140">
        <v>24</v>
      </c>
      <c r="Y26" s="14" t="s">
        <v>120</v>
      </c>
    </row>
    <row r="27" spans="1:25" ht="12.75">
      <c r="A27" s="134">
        <v>4</v>
      </c>
      <c r="B27" s="134">
        <v>3</v>
      </c>
      <c r="C27" s="135" t="s">
        <v>11</v>
      </c>
      <c r="D27" s="136" t="s">
        <v>50</v>
      </c>
      <c r="E27" s="137">
        <v>6</v>
      </c>
      <c r="F27" s="138">
        <v>2</v>
      </c>
      <c r="G27" s="137">
        <v>5</v>
      </c>
      <c r="H27" s="138">
        <v>2</v>
      </c>
      <c r="I27" s="137">
        <v>5</v>
      </c>
      <c r="J27" s="138">
        <v>4</v>
      </c>
      <c r="K27" s="137">
        <v>6</v>
      </c>
      <c r="L27" s="138">
        <v>3</v>
      </c>
      <c r="M27" s="137">
        <v>6</v>
      </c>
      <c r="N27" s="138">
        <v>4</v>
      </c>
      <c r="O27" s="137">
        <v>5</v>
      </c>
      <c r="P27" s="138">
        <v>3</v>
      </c>
      <c r="Q27" s="137">
        <v>5</v>
      </c>
      <c r="R27" s="138">
        <v>4</v>
      </c>
      <c r="S27" s="137">
        <v>5</v>
      </c>
      <c r="T27" s="138">
        <v>4</v>
      </c>
      <c r="U27" s="139"/>
      <c r="V27" s="134">
        <f t="shared" si="2"/>
        <v>43</v>
      </c>
      <c r="W27" s="134">
        <f t="shared" si="2"/>
        <v>26</v>
      </c>
      <c r="X27" s="140">
        <v>22</v>
      </c>
      <c r="Y27" s="14" t="s">
        <v>120</v>
      </c>
    </row>
    <row r="28" spans="1:25" ht="12.75">
      <c r="A28" s="134">
        <v>5</v>
      </c>
      <c r="B28" s="134">
        <v>3</v>
      </c>
      <c r="C28" s="135" t="s">
        <v>154</v>
      </c>
      <c r="D28" s="136" t="s">
        <v>562</v>
      </c>
      <c r="E28" s="137">
        <v>6</v>
      </c>
      <c r="F28" s="138">
        <v>2</v>
      </c>
      <c r="G28" s="137">
        <v>6</v>
      </c>
      <c r="H28" s="138">
        <v>2</v>
      </c>
      <c r="I28" s="137">
        <v>6</v>
      </c>
      <c r="J28" s="138">
        <v>4</v>
      </c>
      <c r="K28" s="137">
        <v>4</v>
      </c>
      <c r="L28" s="138">
        <v>2</v>
      </c>
      <c r="M28" s="137">
        <v>5</v>
      </c>
      <c r="N28" s="138">
        <v>4</v>
      </c>
      <c r="O28" s="137">
        <v>5</v>
      </c>
      <c r="P28" s="138">
        <v>3</v>
      </c>
      <c r="Q28" s="137">
        <v>6</v>
      </c>
      <c r="R28" s="138">
        <v>5</v>
      </c>
      <c r="S28" s="137">
        <v>5</v>
      </c>
      <c r="T28" s="138">
        <v>4</v>
      </c>
      <c r="U28" s="139"/>
      <c r="V28" s="134">
        <f t="shared" si="2"/>
        <v>43</v>
      </c>
      <c r="W28" s="134">
        <f t="shared" si="2"/>
        <v>26</v>
      </c>
      <c r="X28" s="140">
        <v>10</v>
      </c>
      <c r="Y28" s="14" t="s">
        <v>120</v>
      </c>
    </row>
    <row r="29" spans="1:25" ht="12.75">
      <c r="A29" s="134">
        <v>6</v>
      </c>
      <c r="B29" s="134">
        <v>3</v>
      </c>
      <c r="C29" s="135" t="s">
        <v>567</v>
      </c>
      <c r="D29" s="136" t="s">
        <v>62</v>
      </c>
      <c r="E29" s="137">
        <v>6</v>
      </c>
      <c r="F29" s="138">
        <v>2</v>
      </c>
      <c r="G29" s="137">
        <v>6</v>
      </c>
      <c r="H29" s="138">
        <v>2</v>
      </c>
      <c r="I29" s="137">
        <v>6</v>
      </c>
      <c r="J29" s="138">
        <v>4</v>
      </c>
      <c r="K29" s="137">
        <v>6</v>
      </c>
      <c r="L29" s="138">
        <v>3</v>
      </c>
      <c r="M29" s="137">
        <v>3</v>
      </c>
      <c r="N29" s="138">
        <v>2</v>
      </c>
      <c r="O29" s="137">
        <v>5</v>
      </c>
      <c r="P29" s="138">
        <v>3</v>
      </c>
      <c r="Q29" s="137">
        <v>5</v>
      </c>
      <c r="R29" s="138">
        <v>4</v>
      </c>
      <c r="S29" s="137">
        <v>6</v>
      </c>
      <c r="T29" s="138">
        <v>5</v>
      </c>
      <c r="U29" s="139"/>
      <c r="V29" s="134">
        <f t="shared" si="2"/>
        <v>43</v>
      </c>
      <c r="W29" s="134">
        <f t="shared" si="2"/>
        <v>25</v>
      </c>
      <c r="X29" s="140">
        <v>6</v>
      </c>
      <c r="Y29" s="14" t="s">
        <v>120</v>
      </c>
    </row>
    <row r="30" spans="1:25" ht="12.75">
      <c r="A30" s="134">
        <v>7</v>
      </c>
      <c r="B30" s="134">
        <v>3</v>
      </c>
      <c r="C30" s="135" t="s">
        <v>99</v>
      </c>
      <c r="D30" s="136" t="s">
        <v>563</v>
      </c>
      <c r="E30" s="137">
        <v>4</v>
      </c>
      <c r="F30" s="138">
        <v>2</v>
      </c>
      <c r="G30" s="137">
        <v>6</v>
      </c>
      <c r="H30" s="138">
        <v>2</v>
      </c>
      <c r="I30" s="137">
        <v>4</v>
      </c>
      <c r="J30" s="138">
        <v>3</v>
      </c>
      <c r="K30" s="137">
        <v>6</v>
      </c>
      <c r="L30" s="138">
        <v>3</v>
      </c>
      <c r="M30" s="137">
        <v>6</v>
      </c>
      <c r="N30" s="138">
        <v>4</v>
      </c>
      <c r="O30" s="137">
        <v>5</v>
      </c>
      <c r="P30" s="138">
        <v>3</v>
      </c>
      <c r="Q30" s="137">
        <v>6</v>
      </c>
      <c r="R30" s="138">
        <v>5</v>
      </c>
      <c r="S30" s="137">
        <v>5</v>
      </c>
      <c r="T30" s="138">
        <v>4</v>
      </c>
      <c r="U30" s="139"/>
      <c r="V30" s="134">
        <f>SUM(E30,G30,I30,K30,M30,O30,Q30,S30)</f>
        <v>42</v>
      </c>
      <c r="W30" s="134">
        <f>SUM(F30,H30,J30,L30,N30,P30,R30,T30)</f>
        <v>26</v>
      </c>
      <c r="X30" s="140">
        <v>26</v>
      </c>
      <c r="Y30" s="14"/>
    </row>
    <row r="31" spans="1:25" ht="12.75">
      <c r="A31" s="134">
        <v>8</v>
      </c>
      <c r="B31" s="134">
        <v>3</v>
      </c>
      <c r="C31" s="135" t="s">
        <v>12</v>
      </c>
      <c r="D31" s="136" t="s">
        <v>564</v>
      </c>
      <c r="E31" s="137">
        <v>5</v>
      </c>
      <c r="F31" s="138">
        <v>2</v>
      </c>
      <c r="G31" s="137">
        <v>6</v>
      </c>
      <c r="H31" s="138">
        <v>2</v>
      </c>
      <c r="I31" s="137">
        <v>5</v>
      </c>
      <c r="J31" s="138">
        <v>4</v>
      </c>
      <c r="K31" s="137">
        <v>5</v>
      </c>
      <c r="L31" s="138">
        <v>3</v>
      </c>
      <c r="M31" s="137">
        <v>5</v>
      </c>
      <c r="N31" s="138">
        <v>4</v>
      </c>
      <c r="O31" s="137">
        <v>6</v>
      </c>
      <c r="P31" s="138">
        <v>3</v>
      </c>
      <c r="Q31" s="137">
        <v>4</v>
      </c>
      <c r="R31" s="138">
        <v>3</v>
      </c>
      <c r="S31" s="137">
        <v>6</v>
      </c>
      <c r="T31" s="138">
        <v>5</v>
      </c>
      <c r="U31" s="139"/>
      <c r="V31" s="134">
        <f t="shared" si="2"/>
        <v>42</v>
      </c>
      <c r="W31" s="134">
        <f t="shared" si="2"/>
        <v>26</v>
      </c>
      <c r="X31" s="140">
        <v>22</v>
      </c>
      <c r="Y31" s="14"/>
    </row>
    <row r="32" spans="1:25" ht="12.75">
      <c r="A32" s="134">
        <v>9</v>
      </c>
      <c r="B32" s="134">
        <v>3</v>
      </c>
      <c r="C32" s="135" t="s">
        <v>568</v>
      </c>
      <c r="D32" s="136" t="s">
        <v>564</v>
      </c>
      <c r="E32" s="137">
        <v>4</v>
      </c>
      <c r="F32" s="138">
        <v>2</v>
      </c>
      <c r="G32" s="137">
        <v>6</v>
      </c>
      <c r="H32" s="138">
        <v>2</v>
      </c>
      <c r="I32" s="137">
        <v>5</v>
      </c>
      <c r="J32" s="138">
        <v>3</v>
      </c>
      <c r="K32" s="137">
        <v>6</v>
      </c>
      <c r="L32" s="138">
        <v>3</v>
      </c>
      <c r="M32" s="137">
        <v>3</v>
      </c>
      <c r="N32" s="138">
        <v>3</v>
      </c>
      <c r="O32" s="137">
        <v>6</v>
      </c>
      <c r="P32" s="138">
        <v>3</v>
      </c>
      <c r="Q32" s="137">
        <v>3</v>
      </c>
      <c r="R32" s="138">
        <v>3</v>
      </c>
      <c r="S32" s="137">
        <v>5</v>
      </c>
      <c r="T32" s="138">
        <v>4</v>
      </c>
      <c r="U32" s="139"/>
      <c r="V32" s="134">
        <f t="shared" si="2"/>
        <v>38</v>
      </c>
      <c r="W32" s="134">
        <f t="shared" si="2"/>
        <v>23</v>
      </c>
      <c r="X32" s="140">
        <v>24</v>
      </c>
      <c r="Y32" s="14"/>
    </row>
    <row r="33" spans="1:25" ht="12.75">
      <c r="A33" s="134">
        <v>10</v>
      </c>
      <c r="B33" s="134">
        <v>3</v>
      </c>
      <c r="C33" s="135" t="s">
        <v>43</v>
      </c>
      <c r="D33" s="136" t="s">
        <v>564</v>
      </c>
      <c r="E33" s="137">
        <v>6</v>
      </c>
      <c r="F33" s="138">
        <v>2</v>
      </c>
      <c r="G33" s="137">
        <v>5</v>
      </c>
      <c r="H33" s="138">
        <v>2</v>
      </c>
      <c r="I33" s="137">
        <v>4</v>
      </c>
      <c r="J33" s="138">
        <v>3</v>
      </c>
      <c r="K33" s="137">
        <v>4</v>
      </c>
      <c r="L33" s="138">
        <v>1</v>
      </c>
      <c r="M33" s="137">
        <v>3</v>
      </c>
      <c r="N33" s="138">
        <v>3</v>
      </c>
      <c r="O33" s="137">
        <v>5</v>
      </c>
      <c r="P33" s="138">
        <v>3</v>
      </c>
      <c r="Q33" s="137">
        <v>3</v>
      </c>
      <c r="R33" s="138">
        <v>2</v>
      </c>
      <c r="S33" s="137">
        <v>5</v>
      </c>
      <c r="T33" s="138">
        <v>4</v>
      </c>
      <c r="U33" s="139"/>
      <c r="V33" s="134">
        <f t="shared" si="2"/>
        <v>35</v>
      </c>
      <c r="W33" s="134">
        <f t="shared" si="2"/>
        <v>20</v>
      </c>
      <c r="X33" s="140">
        <v>8</v>
      </c>
      <c r="Y33" s="14"/>
    </row>
    <row r="34" spans="1:25" ht="12.75">
      <c r="A34" s="134"/>
      <c r="B34" s="134"/>
      <c r="C34" s="135"/>
      <c r="D34" s="136"/>
      <c r="E34" s="137"/>
      <c r="F34" s="138"/>
      <c r="G34" s="137"/>
      <c r="H34" s="138"/>
      <c r="I34" s="137"/>
      <c r="J34" s="138"/>
      <c r="K34" s="137"/>
      <c r="L34" s="138"/>
      <c r="M34" s="137"/>
      <c r="N34" s="138"/>
      <c r="O34" s="137"/>
      <c r="P34" s="138"/>
      <c r="Q34" s="137"/>
      <c r="R34" s="138"/>
      <c r="S34" s="137"/>
      <c r="T34" s="138"/>
      <c r="U34" s="139"/>
      <c r="V34" s="134"/>
      <c r="W34" s="134"/>
      <c r="X34" s="140"/>
      <c r="Y34" s="14"/>
    </row>
    <row r="35" spans="1:25" ht="12.75">
      <c r="A35" s="134">
        <v>1</v>
      </c>
      <c r="B35" s="134" t="s">
        <v>569</v>
      </c>
      <c r="C35" s="135" t="s">
        <v>190</v>
      </c>
      <c r="D35" s="136" t="s">
        <v>562</v>
      </c>
      <c r="E35" s="137">
        <v>4</v>
      </c>
      <c r="F35" s="138">
        <v>2</v>
      </c>
      <c r="G35" s="137">
        <v>4</v>
      </c>
      <c r="H35" s="138">
        <v>2</v>
      </c>
      <c r="I35" s="137">
        <v>6</v>
      </c>
      <c r="J35" s="138">
        <v>4</v>
      </c>
      <c r="K35" s="137">
        <v>3</v>
      </c>
      <c r="L35" s="138">
        <v>2</v>
      </c>
      <c r="M35" s="137">
        <v>6</v>
      </c>
      <c r="N35" s="138">
        <v>4</v>
      </c>
      <c r="O35" s="137">
        <v>5</v>
      </c>
      <c r="P35" s="138">
        <v>3</v>
      </c>
      <c r="Q35" s="137">
        <v>3</v>
      </c>
      <c r="R35" s="138">
        <v>3</v>
      </c>
      <c r="S35" s="137">
        <v>5</v>
      </c>
      <c r="T35" s="138">
        <v>4</v>
      </c>
      <c r="U35" s="139"/>
      <c r="V35" s="134">
        <f aca="true" t="shared" si="3" ref="V35:W38">SUM(E35,G35,I35,K35,M35,O35,Q35,S35)</f>
        <v>36</v>
      </c>
      <c r="W35" s="134">
        <f t="shared" si="3"/>
        <v>24</v>
      </c>
      <c r="X35" s="140">
        <v>12</v>
      </c>
      <c r="Y35" s="14"/>
    </row>
    <row r="36" spans="1:25" ht="12.75">
      <c r="A36" s="134"/>
      <c r="B36" s="134"/>
      <c r="C36" s="135"/>
      <c r="D36" s="136"/>
      <c r="E36" s="137"/>
      <c r="F36" s="138"/>
      <c r="G36" s="137"/>
      <c r="H36" s="138"/>
      <c r="I36" s="137"/>
      <c r="J36" s="138"/>
      <c r="K36" s="137"/>
      <c r="L36" s="138"/>
      <c r="M36" s="137"/>
      <c r="N36" s="138"/>
      <c r="O36" s="137"/>
      <c r="P36" s="138"/>
      <c r="Q36" s="137"/>
      <c r="R36" s="138"/>
      <c r="S36" s="137"/>
      <c r="T36" s="138"/>
      <c r="U36" s="139"/>
      <c r="V36" s="134"/>
      <c r="W36" s="134"/>
      <c r="X36" s="140"/>
      <c r="Y36" s="14"/>
    </row>
    <row r="37" spans="1:25" ht="12.75">
      <c r="A37" s="134">
        <v>1</v>
      </c>
      <c r="B37" s="134" t="s">
        <v>570</v>
      </c>
      <c r="C37" s="135" t="s">
        <v>46</v>
      </c>
      <c r="D37" s="136" t="s">
        <v>571</v>
      </c>
      <c r="E37" s="137">
        <v>2</v>
      </c>
      <c r="F37" s="138">
        <v>2</v>
      </c>
      <c r="G37" s="137">
        <v>6</v>
      </c>
      <c r="H37" s="138">
        <v>2</v>
      </c>
      <c r="I37" s="137">
        <v>3</v>
      </c>
      <c r="J37" s="138">
        <v>3</v>
      </c>
      <c r="K37" s="137">
        <v>3</v>
      </c>
      <c r="L37" s="138">
        <v>2</v>
      </c>
      <c r="M37" s="137">
        <v>2</v>
      </c>
      <c r="N37" s="138">
        <v>2</v>
      </c>
      <c r="O37" s="137">
        <v>2</v>
      </c>
      <c r="P37" s="138">
        <v>2</v>
      </c>
      <c r="Q37" s="137">
        <v>4</v>
      </c>
      <c r="R37" s="138">
        <v>4</v>
      </c>
      <c r="S37" s="137">
        <v>4</v>
      </c>
      <c r="T37" s="138">
        <v>4</v>
      </c>
      <c r="U37" s="139"/>
      <c r="V37" s="134">
        <f t="shared" si="3"/>
        <v>26</v>
      </c>
      <c r="W37" s="134">
        <f t="shared" si="3"/>
        <v>21</v>
      </c>
      <c r="X37" s="140">
        <v>6</v>
      </c>
      <c r="Y37" s="14"/>
    </row>
    <row r="38" spans="1:25" ht="12.75">
      <c r="A38" s="134">
        <v>2</v>
      </c>
      <c r="B38" s="134" t="s">
        <v>570</v>
      </c>
      <c r="C38" s="135" t="s">
        <v>89</v>
      </c>
      <c r="D38" s="136" t="s">
        <v>562</v>
      </c>
      <c r="E38" s="137">
        <v>2</v>
      </c>
      <c r="F38" s="138">
        <v>1</v>
      </c>
      <c r="G38" s="137">
        <v>3</v>
      </c>
      <c r="H38" s="138">
        <v>1</v>
      </c>
      <c r="I38" s="137">
        <v>4</v>
      </c>
      <c r="J38" s="138">
        <v>2</v>
      </c>
      <c r="K38" s="137">
        <v>2</v>
      </c>
      <c r="L38" s="138">
        <v>2</v>
      </c>
      <c r="M38" s="137">
        <v>4</v>
      </c>
      <c r="N38" s="138">
        <v>3</v>
      </c>
      <c r="O38" s="137">
        <v>4</v>
      </c>
      <c r="P38" s="138">
        <v>2</v>
      </c>
      <c r="Q38" s="137">
        <v>1</v>
      </c>
      <c r="R38" s="138">
        <v>1</v>
      </c>
      <c r="S38" s="137">
        <v>3</v>
      </c>
      <c r="T38" s="138">
        <v>3</v>
      </c>
      <c r="U38" s="139"/>
      <c r="V38" s="134">
        <f t="shared" si="3"/>
        <v>23</v>
      </c>
      <c r="W38" s="134">
        <f t="shared" si="3"/>
        <v>15</v>
      </c>
      <c r="X38" s="140">
        <v>0</v>
      </c>
      <c r="Y38" s="14"/>
    </row>
    <row r="39" spans="1:25" ht="12.75">
      <c r="A39" s="134"/>
      <c r="B39" s="134"/>
      <c r="C39" s="135"/>
      <c r="D39" s="136"/>
      <c r="E39" s="137"/>
      <c r="F39" s="138"/>
      <c r="G39" s="137"/>
      <c r="H39" s="138"/>
      <c r="I39" s="137"/>
      <c r="J39" s="138"/>
      <c r="K39" s="137"/>
      <c r="L39" s="138"/>
      <c r="M39" s="137"/>
      <c r="N39" s="138"/>
      <c r="O39" s="137"/>
      <c r="P39" s="138"/>
      <c r="Q39" s="137"/>
      <c r="R39" s="138"/>
      <c r="S39" s="137"/>
      <c r="T39" s="138"/>
      <c r="U39" s="139"/>
      <c r="V39" s="134"/>
      <c r="W39" s="134"/>
      <c r="X39" s="140"/>
      <c r="Y39" s="14"/>
    </row>
    <row r="40" spans="1:25" ht="12.75">
      <c r="A40" s="134">
        <v>1</v>
      </c>
      <c r="B40" s="134" t="s">
        <v>572</v>
      </c>
      <c r="C40" s="135" t="s">
        <v>573</v>
      </c>
      <c r="D40" s="136" t="s">
        <v>50</v>
      </c>
      <c r="E40" s="137">
        <v>5</v>
      </c>
      <c r="F40" s="138">
        <v>2</v>
      </c>
      <c r="G40" s="137">
        <v>5</v>
      </c>
      <c r="H40" s="138">
        <v>2</v>
      </c>
      <c r="I40" s="137">
        <v>6</v>
      </c>
      <c r="J40" s="138">
        <v>4</v>
      </c>
      <c r="K40" s="137">
        <v>6</v>
      </c>
      <c r="L40" s="138">
        <v>3</v>
      </c>
      <c r="M40" s="137">
        <v>4</v>
      </c>
      <c r="N40" s="138">
        <v>4</v>
      </c>
      <c r="O40" s="137">
        <v>6</v>
      </c>
      <c r="P40" s="138">
        <v>3</v>
      </c>
      <c r="Q40" s="137">
        <v>6</v>
      </c>
      <c r="R40" s="138">
        <v>5</v>
      </c>
      <c r="S40" s="137">
        <v>5</v>
      </c>
      <c r="T40" s="138">
        <v>4</v>
      </c>
      <c r="U40" s="139"/>
      <c r="V40" s="134">
        <f>SUM(E40,G40,I40,K40,M40,O40,Q40,S40)</f>
        <v>43</v>
      </c>
      <c r="W40" s="134">
        <f>SUM(F40,H40,J40,L40,N40,P40,R40,T40)</f>
        <v>27</v>
      </c>
      <c r="X40" s="140">
        <v>22</v>
      </c>
      <c r="Y40" s="14" t="s">
        <v>120</v>
      </c>
    </row>
    <row r="41" spans="1:25" ht="12.75">
      <c r="A41" s="134"/>
      <c r="B41" s="134"/>
      <c r="C41" s="135"/>
      <c r="D41" s="136"/>
      <c r="E41" s="137"/>
      <c r="F41" s="138"/>
      <c r="G41" s="137"/>
      <c r="H41" s="138"/>
      <c r="I41" s="137"/>
      <c r="J41" s="138"/>
      <c r="K41" s="137"/>
      <c r="L41" s="138"/>
      <c r="M41" s="137"/>
      <c r="N41" s="138"/>
      <c r="O41" s="137"/>
      <c r="P41" s="138"/>
      <c r="Q41" s="137"/>
      <c r="R41" s="138"/>
      <c r="S41" s="137"/>
      <c r="T41" s="138"/>
      <c r="U41" s="139"/>
      <c r="V41" s="134"/>
      <c r="W41" s="134"/>
      <c r="X41" s="140"/>
      <c r="Y41" s="14"/>
    </row>
    <row r="42" spans="1:25" ht="12.75">
      <c r="A42" s="134">
        <v>1</v>
      </c>
      <c r="B42" s="134" t="s">
        <v>574</v>
      </c>
      <c r="C42" s="135" t="s">
        <v>61</v>
      </c>
      <c r="D42" s="136" t="s">
        <v>563</v>
      </c>
      <c r="E42" s="137">
        <v>6</v>
      </c>
      <c r="F42" s="138">
        <v>2</v>
      </c>
      <c r="G42" s="137">
        <v>6</v>
      </c>
      <c r="H42" s="138">
        <v>2</v>
      </c>
      <c r="I42" s="137">
        <v>6</v>
      </c>
      <c r="J42" s="138">
        <v>4</v>
      </c>
      <c r="K42" s="137">
        <v>6</v>
      </c>
      <c r="L42" s="138">
        <v>3</v>
      </c>
      <c r="M42" s="137">
        <v>6</v>
      </c>
      <c r="N42" s="138">
        <v>4</v>
      </c>
      <c r="O42" s="137">
        <v>6</v>
      </c>
      <c r="P42" s="138">
        <v>3</v>
      </c>
      <c r="Q42" s="137">
        <v>6</v>
      </c>
      <c r="R42" s="138">
        <v>5</v>
      </c>
      <c r="S42" s="137">
        <v>6</v>
      </c>
      <c r="T42" s="138">
        <v>5</v>
      </c>
      <c r="U42" s="139"/>
      <c r="V42" s="134">
        <f aca="true" t="shared" si="4" ref="V42:W44">SUM(E42,G42,I42,K42,M42,O42,Q42,S42)</f>
        <v>48</v>
      </c>
      <c r="W42" s="134">
        <f t="shared" si="4"/>
        <v>28</v>
      </c>
      <c r="X42" s="140">
        <v>21</v>
      </c>
      <c r="Y42" s="14" t="s">
        <v>115</v>
      </c>
    </row>
    <row r="43" spans="1:25" ht="12.75">
      <c r="A43" s="134">
        <v>2</v>
      </c>
      <c r="B43" s="134" t="s">
        <v>574</v>
      </c>
      <c r="C43" s="135" t="s">
        <v>9</v>
      </c>
      <c r="D43" s="136" t="s">
        <v>51</v>
      </c>
      <c r="E43" s="137">
        <v>5</v>
      </c>
      <c r="F43" s="138">
        <v>2</v>
      </c>
      <c r="G43" s="137">
        <v>6</v>
      </c>
      <c r="H43" s="138">
        <v>2</v>
      </c>
      <c r="I43" s="137">
        <v>6</v>
      </c>
      <c r="J43" s="138">
        <v>4</v>
      </c>
      <c r="K43" s="137">
        <v>6</v>
      </c>
      <c r="L43" s="138">
        <v>3</v>
      </c>
      <c r="M43" s="137">
        <v>5</v>
      </c>
      <c r="N43" s="138">
        <v>4</v>
      </c>
      <c r="O43" s="137">
        <v>6</v>
      </c>
      <c r="P43" s="138">
        <v>3</v>
      </c>
      <c r="Q43" s="137">
        <v>6</v>
      </c>
      <c r="R43" s="138">
        <v>5</v>
      </c>
      <c r="S43" s="137">
        <v>6</v>
      </c>
      <c r="T43" s="138">
        <v>5</v>
      </c>
      <c r="U43" s="139"/>
      <c r="V43" s="134">
        <f t="shared" si="4"/>
        <v>46</v>
      </c>
      <c r="W43" s="134">
        <f t="shared" si="4"/>
        <v>28</v>
      </c>
      <c r="X43" s="140">
        <v>6</v>
      </c>
      <c r="Y43" s="14" t="s">
        <v>120</v>
      </c>
    </row>
    <row r="44" spans="1:25" ht="12.75">
      <c r="A44" s="134">
        <v>3</v>
      </c>
      <c r="B44" s="134" t="s">
        <v>574</v>
      </c>
      <c r="C44" s="135" t="s">
        <v>63</v>
      </c>
      <c r="D44" s="136" t="s">
        <v>563</v>
      </c>
      <c r="E44" s="137">
        <v>5</v>
      </c>
      <c r="F44" s="138">
        <v>2</v>
      </c>
      <c r="G44" s="137">
        <v>6</v>
      </c>
      <c r="H44" s="138">
        <v>2</v>
      </c>
      <c r="I44" s="137">
        <v>6</v>
      </c>
      <c r="J44" s="138">
        <v>4</v>
      </c>
      <c r="K44" s="137">
        <v>6</v>
      </c>
      <c r="L44" s="138">
        <v>3</v>
      </c>
      <c r="M44" s="137">
        <v>4</v>
      </c>
      <c r="N44" s="138">
        <v>4</v>
      </c>
      <c r="O44" s="137">
        <v>6</v>
      </c>
      <c r="P44" s="138">
        <v>3</v>
      </c>
      <c r="Q44" s="137">
        <v>3</v>
      </c>
      <c r="R44" s="138">
        <v>3</v>
      </c>
      <c r="S44" s="137">
        <v>6</v>
      </c>
      <c r="T44" s="138">
        <v>5</v>
      </c>
      <c r="U44" s="139"/>
      <c r="V44" s="134">
        <f t="shared" si="4"/>
        <v>42</v>
      </c>
      <c r="W44" s="134">
        <f t="shared" si="4"/>
        <v>26</v>
      </c>
      <c r="X44" s="140">
        <v>14</v>
      </c>
      <c r="Y44" s="14"/>
    </row>
    <row r="45" spans="1:25" ht="12.75">
      <c r="A45" s="134"/>
      <c r="B45" s="134"/>
      <c r="C45" s="135"/>
      <c r="D45" s="136"/>
      <c r="E45" s="137"/>
      <c r="F45" s="138"/>
      <c r="G45" s="137"/>
      <c r="H45" s="138"/>
      <c r="I45" s="137"/>
      <c r="J45" s="138"/>
      <c r="K45" s="137"/>
      <c r="L45" s="138"/>
      <c r="M45" s="137"/>
      <c r="N45" s="138"/>
      <c r="O45" s="137"/>
      <c r="P45" s="138"/>
      <c r="Q45" s="137"/>
      <c r="R45" s="138"/>
      <c r="S45" s="137"/>
      <c r="T45" s="138"/>
      <c r="U45" s="139"/>
      <c r="V45" s="134"/>
      <c r="W45" s="134"/>
      <c r="X45" s="140"/>
      <c r="Y45" s="14"/>
    </row>
    <row r="46" spans="1:25" ht="12.75">
      <c r="A46" s="134">
        <v>1</v>
      </c>
      <c r="B46" s="134" t="s">
        <v>575</v>
      </c>
      <c r="C46" s="135" t="s">
        <v>68</v>
      </c>
      <c r="D46" s="136" t="s">
        <v>564</v>
      </c>
      <c r="E46" s="137">
        <v>6</v>
      </c>
      <c r="F46" s="138">
        <v>2</v>
      </c>
      <c r="G46" s="137">
        <v>5</v>
      </c>
      <c r="H46" s="138">
        <v>2</v>
      </c>
      <c r="I46" s="137">
        <v>6</v>
      </c>
      <c r="J46" s="138">
        <v>4</v>
      </c>
      <c r="K46" s="137">
        <v>6</v>
      </c>
      <c r="L46" s="138">
        <v>3</v>
      </c>
      <c r="M46" s="137">
        <v>5</v>
      </c>
      <c r="N46" s="138">
        <v>4</v>
      </c>
      <c r="O46" s="137">
        <v>5</v>
      </c>
      <c r="P46" s="138">
        <v>3</v>
      </c>
      <c r="Q46" s="137">
        <v>6</v>
      </c>
      <c r="R46" s="138">
        <v>5</v>
      </c>
      <c r="S46" s="137">
        <v>5</v>
      </c>
      <c r="T46" s="138">
        <v>5</v>
      </c>
      <c r="U46" s="139"/>
      <c r="V46" s="134">
        <f aca="true" t="shared" si="5" ref="V46:W51">SUM(E46,G46,I46,K46,M46,O46,Q46,S46)</f>
        <v>44</v>
      </c>
      <c r="W46" s="134">
        <f t="shared" si="5"/>
        <v>28</v>
      </c>
      <c r="X46" s="140">
        <v>9</v>
      </c>
      <c r="Y46" s="14" t="s">
        <v>120</v>
      </c>
    </row>
    <row r="47" spans="1:25" ht="12.75">
      <c r="A47" s="134">
        <v>2</v>
      </c>
      <c r="B47" s="134" t="s">
        <v>575</v>
      </c>
      <c r="C47" s="135" t="s">
        <v>23</v>
      </c>
      <c r="D47" s="136" t="s">
        <v>50</v>
      </c>
      <c r="E47" s="137">
        <v>5</v>
      </c>
      <c r="F47" s="138">
        <v>2</v>
      </c>
      <c r="G47" s="137">
        <v>6</v>
      </c>
      <c r="H47" s="138">
        <v>2</v>
      </c>
      <c r="I47" s="137">
        <v>6</v>
      </c>
      <c r="J47" s="138">
        <v>4</v>
      </c>
      <c r="K47" s="137">
        <v>5</v>
      </c>
      <c r="L47" s="138">
        <v>2</v>
      </c>
      <c r="M47" s="137">
        <v>5</v>
      </c>
      <c r="N47" s="138">
        <v>4</v>
      </c>
      <c r="O47" s="137">
        <v>6</v>
      </c>
      <c r="P47" s="138">
        <v>3</v>
      </c>
      <c r="Q47" s="137">
        <v>4</v>
      </c>
      <c r="R47" s="138">
        <v>3</v>
      </c>
      <c r="S47" s="137">
        <v>5</v>
      </c>
      <c r="T47" s="138">
        <v>4</v>
      </c>
      <c r="U47" s="139"/>
      <c r="V47" s="134">
        <f t="shared" si="5"/>
        <v>42</v>
      </c>
      <c r="W47" s="134">
        <f t="shared" si="5"/>
        <v>24</v>
      </c>
      <c r="X47" s="140">
        <v>25</v>
      </c>
      <c r="Y47" s="14"/>
    </row>
    <row r="48" spans="1:25" ht="12.75">
      <c r="A48" s="134">
        <v>3</v>
      </c>
      <c r="B48" s="134" t="s">
        <v>575</v>
      </c>
      <c r="C48" s="135" t="s">
        <v>209</v>
      </c>
      <c r="D48" s="136" t="s">
        <v>51</v>
      </c>
      <c r="E48" s="137">
        <v>6</v>
      </c>
      <c r="F48" s="138">
        <v>2</v>
      </c>
      <c r="G48" s="137">
        <v>6</v>
      </c>
      <c r="H48" s="138">
        <v>2</v>
      </c>
      <c r="I48" s="137">
        <v>4</v>
      </c>
      <c r="J48" s="138">
        <v>3</v>
      </c>
      <c r="K48" s="137">
        <v>5</v>
      </c>
      <c r="L48" s="138">
        <v>2</v>
      </c>
      <c r="M48" s="137">
        <v>6</v>
      </c>
      <c r="N48" s="138">
        <v>4</v>
      </c>
      <c r="O48" s="137">
        <v>5</v>
      </c>
      <c r="P48" s="138">
        <v>3</v>
      </c>
      <c r="Q48" s="137">
        <v>5</v>
      </c>
      <c r="R48" s="138">
        <v>4</v>
      </c>
      <c r="S48" s="137">
        <v>5</v>
      </c>
      <c r="T48" s="138">
        <v>4</v>
      </c>
      <c r="U48" s="139"/>
      <c r="V48" s="134">
        <f t="shared" si="5"/>
        <v>42</v>
      </c>
      <c r="W48" s="134">
        <f t="shared" si="5"/>
        <v>24</v>
      </c>
      <c r="X48" s="140">
        <v>17</v>
      </c>
      <c r="Y48" s="14"/>
    </row>
    <row r="49" spans="1:25" ht="12.75">
      <c r="A49" s="134">
        <v>4</v>
      </c>
      <c r="B49" s="134" t="s">
        <v>575</v>
      </c>
      <c r="C49" s="135" t="s">
        <v>198</v>
      </c>
      <c r="D49" s="136" t="s">
        <v>51</v>
      </c>
      <c r="E49" s="137">
        <v>5</v>
      </c>
      <c r="F49" s="138">
        <v>2</v>
      </c>
      <c r="G49" s="137">
        <v>6</v>
      </c>
      <c r="H49" s="138">
        <v>2</v>
      </c>
      <c r="I49" s="137">
        <v>4</v>
      </c>
      <c r="J49" s="138">
        <v>3</v>
      </c>
      <c r="K49" s="137">
        <v>3</v>
      </c>
      <c r="L49" s="138">
        <v>2</v>
      </c>
      <c r="M49" s="137">
        <v>4</v>
      </c>
      <c r="N49" s="138">
        <v>3</v>
      </c>
      <c r="O49" s="137">
        <v>4</v>
      </c>
      <c r="P49" s="138">
        <v>2</v>
      </c>
      <c r="Q49" s="137">
        <v>5</v>
      </c>
      <c r="R49" s="138">
        <v>4</v>
      </c>
      <c r="S49" s="137">
        <v>5</v>
      </c>
      <c r="T49" s="138">
        <v>4</v>
      </c>
      <c r="U49" s="139"/>
      <c r="V49" s="134">
        <f t="shared" si="5"/>
        <v>36</v>
      </c>
      <c r="W49" s="134">
        <f t="shared" si="5"/>
        <v>22</v>
      </c>
      <c r="X49" s="140">
        <v>14</v>
      </c>
      <c r="Y49" s="14"/>
    </row>
    <row r="50" spans="1:25" ht="12.75">
      <c r="A50" s="134">
        <v>5</v>
      </c>
      <c r="B50" s="134" t="s">
        <v>575</v>
      </c>
      <c r="C50" s="135" t="s">
        <v>66</v>
      </c>
      <c r="D50" s="136" t="s">
        <v>564</v>
      </c>
      <c r="E50" s="137">
        <v>4</v>
      </c>
      <c r="F50" s="138">
        <v>2</v>
      </c>
      <c r="G50" s="137">
        <v>5</v>
      </c>
      <c r="H50" s="138">
        <v>2</v>
      </c>
      <c r="I50" s="137">
        <v>2</v>
      </c>
      <c r="J50" s="138">
        <v>2</v>
      </c>
      <c r="K50" s="137">
        <v>5</v>
      </c>
      <c r="L50" s="138">
        <v>3</v>
      </c>
      <c r="M50" s="137">
        <v>4</v>
      </c>
      <c r="N50" s="138">
        <v>3</v>
      </c>
      <c r="O50" s="137">
        <v>4</v>
      </c>
      <c r="P50" s="138">
        <v>3</v>
      </c>
      <c r="Q50" s="137">
        <v>5</v>
      </c>
      <c r="R50" s="138">
        <v>4</v>
      </c>
      <c r="S50" s="137">
        <v>4</v>
      </c>
      <c r="T50" s="138">
        <v>4</v>
      </c>
      <c r="U50" s="139"/>
      <c r="V50" s="134">
        <f t="shared" si="5"/>
        <v>33</v>
      </c>
      <c r="W50" s="134">
        <f t="shared" si="5"/>
        <v>23</v>
      </c>
      <c r="X50" s="140">
        <v>8</v>
      </c>
      <c r="Y50" s="14"/>
    </row>
    <row r="51" spans="1:25" ht="13.5" thickBot="1">
      <c r="A51" s="134">
        <v>6</v>
      </c>
      <c r="B51" s="134" t="s">
        <v>575</v>
      </c>
      <c r="C51" s="135" t="s">
        <v>21</v>
      </c>
      <c r="D51" s="136" t="s">
        <v>564</v>
      </c>
      <c r="E51" s="141">
        <v>0</v>
      </c>
      <c r="F51" s="142">
        <v>0</v>
      </c>
      <c r="G51" s="141">
        <v>3</v>
      </c>
      <c r="H51" s="142">
        <v>1</v>
      </c>
      <c r="I51" s="141">
        <v>2</v>
      </c>
      <c r="J51" s="142">
        <v>2</v>
      </c>
      <c r="K51" s="141">
        <v>6</v>
      </c>
      <c r="L51" s="142">
        <v>3</v>
      </c>
      <c r="M51" s="141">
        <v>5</v>
      </c>
      <c r="N51" s="142">
        <v>4</v>
      </c>
      <c r="O51" s="141">
        <v>4</v>
      </c>
      <c r="P51" s="142">
        <v>3</v>
      </c>
      <c r="Q51" s="141">
        <v>2</v>
      </c>
      <c r="R51" s="142">
        <v>2</v>
      </c>
      <c r="S51" s="141">
        <v>3</v>
      </c>
      <c r="T51" s="142">
        <v>3</v>
      </c>
      <c r="U51" s="139"/>
      <c r="V51" s="134">
        <f t="shared" si="5"/>
        <v>25</v>
      </c>
      <c r="W51" s="134">
        <f t="shared" si="5"/>
        <v>18</v>
      </c>
      <c r="X51" s="140">
        <v>7</v>
      </c>
      <c r="Y51" s="14"/>
    </row>
    <row r="52" spans="1:25" ht="12.75">
      <c r="A52" s="28"/>
      <c r="B52" s="28"/>
      <c r="C52" s="19"/>
      <c r="D52" s="19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28"/>
      <c r="W52" s="28"/>
      <c r="X52" s="66"/>
      <c r="Y52" s="14"/>
    </row>
    <row r="53" spans="1:25" ht="15.75">
      <c r="A53" s="243" t="s">
        <v>576</v>
      </c>
      <c r="B53" s="243"/>
      <c r="C53" s="243"/>
      <c r="D53" s="19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28"/>
      <c r="W53" s="28"/>
      <c r="X53" s="66"/>
      <c r="Y53" s="14"/>
    </row>
    <row r="54" spans="1:25" ht="15.75">
      <c r="A54" s="14"/>
      <c r="B54" s="14"/>
      <c r="C54" s="133"/>
      <c r="D54" s="133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7"/>
      <c r="V54" s="14"/>
      <c r="W54" s="14"/>
      <c r="X54" s="14"/>
      <c r="Y54" s="14"/>
    </row>
    <row r="55" spans="1:25" ht="12.75">
      <c r="A55" s="134">
        <v>1</v>
      </c>
      <c r="B55" s="135" t="s">
        <v>577</v>
      </c>
      <c r="C55" s="135" t="s">
        <v>190</v>
      </c>
      <c r="D55" s="135" t="s">
        <v>562</v>
      </c>
      <c r="E55" s="140">
        <v>4</v>
      </c>
      <c r="F55" s="140">
        <v>2</v>
      </c>
      <c r="G55" s="140">
        <v>2</v>
      </c>
      <c r="H55" s="140">
        <v>1</v>
      </c>
      <c r="I55" s="140">
        <v>3</v>
      </c>
      <c r="J55" s="140">
        <v>2</v>
      </c>
      <c r="K55" s="140">
        <v>4</v>
      </c>
      <c r="L55" s="140">
        <v>2</v>
      </c>
      <c r="M55" s="140">
        <v>6</v>
      </c>
      <c r="N55" s="140">
        <v>4</v>
      </c>
      <c r="O55" s="140">
        <v>4</v>
      </c>
      <c r="P55" s="140">
        <v>2</v>
      </c>
      <c r="Q55" s="140">
        <v>5</v>
      </c>
      <c r="R55" s="140">
        <v>5</v>
      </c>
      <c r="S55" s="140">
        <v>6</v>
      </c>
      <c r="T55" s="140">
        <v>5</v>
      </c>
      <c r="U55" s="140"/>
      <c r="V55" s="134">
        <f>SUM(E55,G55,I55,K55,M55,O55,Q55,S55)</f>
        <v>34</v>
      </c>
      <c r="W55" s="134">
        <f>SUM(F55,H55,J55,L55,N55,P55,R55,T55)</f>
        <v>23</v>
      </c>
      <c r="X55" s="140">
        <v>13</v>
      </c>
      <c r="Y55" s="14"/>
    </row>
    <row r="56" spans="1:25" ht="12.75">
      <c r="A56" s="134">
        <v>2</v>
      </c>
      <c r="B56" s="135" t="s">
        <v>577</v>
      </c>
      <c r="C56" s="135" t="s">
        <v>204</v>
      </c>
      <c r="D56" s="135" t="s">
        <v>562</v>
      </c>
      <c r="E56" s="140">
        <v>0</v>
      </c>
      <c r="F56" s="140">
        <v>0</v>
      </c>
      <c r="G56" s="140">
        <v>2</v>
      </c>
      <c r="H56" s="140">
        <v>1</v>
      </c>
      <c r="I56" s="140">
        <v>0</v>
      </c>
      <c r="J56" s="140">
        <v>0</v>
      </c>
      <c r="K56" s="140">
        <v>4</v>
      </c>
      <c r="L56" s="140">
        <v>3</v>
      </c>
      <c r="M56" s="140">
        <v>2</v>
      </c>
      <c r="N56" s="140">
        <v>2</v>
      </c>
      <c r="O56" s="140">
        <v>1</v>
      </c>
      <c r="P56" s="140">
        <v>1</v>
      </c>
      <c r="Q56" s="140">
        <v>0</v>
      </c>
      <c r="R56" s="140">
        <v>0</v>
      </c>
      <c r="S56" s="140">
        <v>2</v>
      </c>
      <c r="T56" s="140">
        <v>2</v>
      </c>
      <c r="U56" s="140"/>
      <c r="V56" s="134">
        <f>SUM(E56,G56,I56,K56,M56,O56,Q56,S56)</f>
        <v>11</v>
      </c>
      <c r="W56" s="134">
        <f>SUM(F56,H56,J56,L56,N56,P56,R56,T56)</f>
        <v>9</v>
      </c>
      <c r="X56" s="140">
        <v>7</v>
      </c>
      <c r="Y56" s="14"/>
    </row>
    <row r="57" spans="1:25" ht="12.75">
      <c r="A57" s="134"/>
      <c r="B57" s="135"/>
      <c r="C57" s="135"/>
      <c r="D57" s="135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34"/>
      <c r="W57" s="134"/>
      <c r="X57" s="140"/>
      <c r="Y57" s="14"/>
    </row>
    <row r="58" spans="1:25" ht="12.75">
      <c r="A58" s="134">
        <v>1</v>
      </c>
      <c r="B58" s="135" t="s">
        <v>578</v>
      </c>
      <c r="C58" s="135" t="s">
        <v>207</v>
      </c>
      <c r="D58" s="135" t="s">
        <v>563</v>
      </c>
      <c r="E58" s="140">
        <v>4</v>
      </c>
      <c r="F58" s="140">
        <v>2</v>
      </c>
      <c r="G58" s="140">
        <v>5</v>
      </c>
      <c r="H58" s="140">
        <v>2</v>
      </c>
      <c r="I58" s="140">
        <v>5</v>
      </c>
      <c r="J58" s="140">
        <v>4</v>
      </c>
      <c r="K58" s="140">
        <v>6</v>
      </c>
      <c r="L58" s="140">
        <v>3</v>
      </c>
      <c r="M58" s="140">
        <v>6</v>
      </c>
      <c r="N58" s="140">
        <v>4</v>
      </c>
      <c r="O58" s="140">
        <v>6</v>
      </c>
      <c r="P58" s="140">
        <v>3</v>
      </c>
      <c r="Q58" s="140">
        <v>6</v>
      </c>
      <c r="R58" s="140">
        <v>5</v>
      </c>
      <c r="S58" s="140">
        <v>6</v>
      </c>
      <c r="T58" s="140">
        <v>5</v>
      </c>
      <c r="U58" s="140"/>
      <c r="V58" s="134">
        <f>SUM(E58,G58,I58,K58,M58,O58,Q58,S58)</f>
        <v>44</v>
      </c>
      <c r="W58" s="134">
        <f>SUM(F58,H58,J58,L58,N58,P58,R58,T58)</f>
        <v>28</v>
      </c>
      <c r="X58" s="140">
        <v>24</v>
      </c>
      <c r="Y58" s="14" t="s">
        <v>120</v>
      </c>
    </row>
    <row r="59" spans="1:25" ht="12.75">
      <c r="A59" s="134"/>
      <c r="B59" s="135"/>
      <c r="C59" s="135"/>
      <c r="D59" s="135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34"/>
      <c r="W59" s="134"/>
      <c r="X59" s="140"/>
      <c r="Y59" s="14"/>
    </row>
    <row r="60" spans="1:25" ht="12.75">
      <c r="A60" s="134">
        <v>1</v>
      </c>
      <c r="B60" s="135" t="s">
        <v>579</v>
      </c>
      <c r="C60" s="135" t="s">
        <v>567</v>
      </c>
      <c r="D60" s="135" t="s">
        <v>62</v>
      </c>
      <c r="E60" s="140">
        <v>4</v>
      </c>
      <c r="F60" s="140">
        <v>2</v>
      </c>
      <c r="G60" s="140">
        <v>6</v>
      </c>
      <c r="H60" s="140">
        <v>2</v>
      </c>
      <c r="I60" s="140">
        <v>4</v>
      </c>
      <c r="J60" s="140">
        <v>3</v>
      </c>
      <c r="K60" s="140">
        <v>4</v>
      </c>
      <c r="L60" s="140">
        <v>3</v>
      </c>
      <c r="M60" s="140">
        <v>4</v>
      </c>
      <c r="N60" s="140">
        <v>4</v>
      </c>
      <c r="O60" s="140">
        <v>5</v>
      </c>
      <c r="P60" s="140">
        <v>3</v>
      </c>
      <c r="Q60" s="140">
        <v>6</v>
      </c>
      <c r="R60" s="140">
        <v>5</v>
      </c>
      <c r="S60" s="140">
        <v>6</v>
      </c>
      <c r="T60" s="140">
        <v>5</v>
      </c>
      <c r="U60" s="140"/>
      <c r="V60" s="134">
        <f>SUM(E60,G60,I60,K60,M60,O60,Q60,S60)</f>
        <v>39</v>
      </c>
      <c r="W60" s="134">
        <f>SUM(F60,H60,J60,L60,N60,P60,R60,T60)</f>
        <v>27</v>
      </c>
      <c r="X60" s="140">
        <v>6</v>
      </c>
      <c r="Y60" s="14"/>
    </row>
    <row r="61" spans="1:25" ht="12.75">
      <c r="A61" s="134"/>
      <c r="B61" s="135"/>
      <c r="C61" s="135"/>
      <c r="D61" s="135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34"/>
      <c r="W61" s="134"/>
      <c r="X61" s="140"/>
      <c r="Y61" s="14"/>
    </row>
    <row r="62" spans="1:25" ht="12.75">
      <c r="A62" s="134">
        <v>1</v>
      </c>
      <c r="B62" s="135" t="s">
        <v>580</v>
      </c>
      <c r="C62" s="135" t="s">
        <v>581</v>
      </c>
      <c r="D62" s="135" t="s">
        <v>51</v>
      </c>
      <c r="E62" s="140">
        <v>5</v>
      </c>
      <c r="F62" s="140">
        <v>2</v>
      </c>
      <c r="G62" s="140">
        <v>6</v>
      </c>
      <c r="H62" s="140">
        <v>2</v>
      </c>
      <c r="I62" s="140">
        <v>2</v>
      </c>
      <c r="J62" s="140">
        <v>2</v>
      </c>
      <c r="K62" s="140">
        <v>5</v>
      </c>
      <c r="L62" s="140">
        <v>2</v>
      </c>
      <c r="M62" s="140">
        <v>5</v>
      </c>
      <c r="N62" s="140">
        <v>3</v>
      </c>
      <c r="O62" s="140">
        <v>5</v>
      </c>
      <c r="P62" s="140">
        <v>3</v>
      </c>
      <c r="Q62" s="140">
        <v>5</v>
      </c>
      <c r="R62" s="140">
        <v>5</v>
      </c>
      <c r="S62" s="140">
        <v>5</v>
      </c>
      <c r="T62" s="140">
        <v>4</v>
      </c>
      <c r="U62" s="140"/>
      <c r="V62" s="134">
        <f>SUM(E62,G62,I62,K62,M62,O62,Q62,S62)</f>
        <v>38</v>
      </c>
      <c r="W62" s="134">
        <f>SUM(F62,H62,J62,L62,N62,P62,R62,T62)</f>
        <v>23</v>
      </c>
      <c r="X62" s="140">
        <v>23</v>
      </c>
      <c r="Y62" s="14"/>
    </row>
    <row r="63" spans="1:25" ht="12.75">
      <c r="A63" s="28"/>
      <c r="B63" s="19"/>
      <c r="C63" s="19"/>
      <c r="D63" s="19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28"/>
      <c r="W63" s="28"/>
      <c r="X63" s="66"/>
      <c r="Y63" s="14"/>
    </row>
    <row r="64" spans="1:25" ht="12.75">
      <c r="A64" s="28"/>
      <c r="B64" s="19"/>
      <c r="C64" s="19"/>
      <c r="D64" s="19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28"/>
      <c r="W64" s="28"/>
      <c r="X64" s="66"/>
      <c r="Y64" s="14"/>
    </row>
    <row r="65" spans="1:25" ht="15.75">
      <c r="A65" s="243" t="s">
        <v>582</v>
      </c>
      <c r="B65" s="243"/>
      <c r="C65" s="243"/>
      <c r="D65" s="19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28"/>
      <c r="W65" s="28"/>
      <c r="X65" s="66"/>
      <c r="Y65" s="14"/>
    </row>
    <row r="66" spans="1:25" ht="12.75">
      <c r="A66" s="28"/>
      <c r="B66" s="28"/>
      <c r="C66" s="19"/>
      <c r="D66" s="19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28"/>
      <c r="W66" s="28"/>
      <c r="X66" s="66"/>
      <c r="Y66" s="14"/>
    </row>
    <row r="67" spans="1:25" ht="12.75">
      <c r="A67" s="134">
        <v>1</v>
      </c>
      <c r="B67" s="135" t="s">
        <v>583</v>
      </c>
      <c r="C67" s="135" t="s">
        <v>89</v>
      </c>
      <c r="D67" s="135" t="s">
        <v>562</v>
      </c>
      <c r="E67" s="140">
        <v>2</v>
      </c>
      <c r="F67" s="140">
        <v>2</v>
      </c>
      <c r="G67" s="140">
        <v>6</v>
      </c>
      <c r="H67" s="140">
        <v>2</v>
      </c>
      <c r="I67" s="140">
        <v>3</v>
      </c>
      <c r="J67" s="140">
        <v>3</v>
      </c>
      <c r="K67" s="140">
        <v>5</v>
      </c>
      <c r="L67" s="140">
        <v>3</v>
      </c>
      <c r="M67" s="140">
        <v>1</v>
      </c>
      <c r="N67" s="140">
        <v>1</v>
      </c>
      <c r="O67" s="140">
        <v>2</v>
      </c>
      <c r="P67" s="140">
        <v>1</v>
      </c>
      <c r="Q67" s="140">
        <v>3</v>
      </c>
      <c r="R67" s="140">
        <v>3</v>
      </c>
      <c r="S67" s="140">
        <v>3</v>
      </c>
      <c r="T67" s="140">
        <v>3</v>
      </c>
      <c r="U67" s="140"/>
      <c r="V67" s="134">
        <f>SUM(E67,G67,I67,K67,M67,O67,Q67,S67)</f>
        <v>25</v>
      </c>
      <c r="W67" s="134">
        <f>SUM(F67,H67,J67,L67,N67,P67,R67,T67)</f>
        <v>18</v>
      </c>
      <c r="X67" s="140"/>
      <c r="Y67" s="14"/>
    </row>
    <row r="68" spans="1:25" ht="12.75">
      <c r="A68" s="134"/>
      <c r="B68" s="135"/>
      <c r="C68" s="135"/>
      <c r="D68" s="135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34"/>
      <c r="W68" s="134"/>
      <c r="X68" s="140"/>
      <c r="Y68" s="14"/>
    </row>
    <row r="69" spans="1:25" ht="12.75">
      <c r="A69" s="134">
        <v>1</v>
      </c>
      <c r="B69" s="135" t="s">
        <v>584</v>
      </c>
      <c r="C69" s="135" t="s">
        <v>73</v>
      </c>
      <c r="D69" s="135" t="s">
        <v>50</v>
      </c>
      <c r="E69" s="140">
        <v>6</v>
      </c>
      <c r="F69" s="140">
        <v>2</v>
      </c>
      <c r="G69" s="140">
        <v>6</v>
      </c>
      <c r="H69" s="140">
        <v>2</v>
      </c>
      <c r="I69" s="140">
        <v>6</v>
      </c>
      <c r="J69" s="140">
        <v>4</v>
      </c>
      <c r="K69" s="140">
        <v>6</v>
      </c>
      <c r="L69" s="140">
        <v>3</v>
      </c>
      <c r="M69" s="140">
        <v>6</v>
      </c>
      <c r="N69" s="140">
        <v>4</v>
      </c>
      <c r="O69" s="140">
        <v>5</v>
      </c>
      <c r="P69" s="140">
        <v>3</v>
      </c>
      <c r="Q69" s="140">
        <v>6</v>
      </c>
      <c r="R69" s="140">
        <v>5</v>
      </c>
      <c r="S69" s="140">
        <v>6</v>
      </c>
      <c r="T69" s="140">
        <v>5</v>
      </c>
      <c r="U69" s="140"/>
      <c r="V69" s="134">
        <f>SUM(E69,G69,I69,K69,M69,O69,Q69,S69)</f>
        <v>47</v>
      </c>
      <c r="W69" s="134">
        <f>SUM(F69,H69,J69,L69,N69,P69,R69,T69)</f>
        <v>28</v>
      </c>
      <c r="X69" s="140"/>
      <c r="Y69" s="14"/>
    </row>
    <row r="70" spans="1:25" ht="12.75">
      <c r="A70" s="28"/>
      <c r="B70" s="28"/>
      <c r="C70" s="19"/>
      <c r="D70" s="19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28"/>
      <c r="W70" s="28"/>
      <c r="X70" s="66"/>
      <c r="Y70" s="14"/>
    </row>
    <row r="71" spans="1:25" ht="12.75">
      <c r="A71" s="28"/>
      <c r="B71" s="28"/>
      <c r="C71" s="19"/>
      <c r="D71" s="19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28"/>
      <c r="W71" s="28"/>
      <c r="X71" s="66"/>
      <c r="Y71" s="14"/>
    </row>
    <row r="72" spans="1:25" ht="12.75">
      <c r="A72" s="28"/>
      <c r="B72" s="28"/>
      <c r="C72" s="19"/>
      <c r="D72" s="19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28"/>
      <c r="W72" s="28"/>
      <c r="X72" s="66"/>
      <c r="Y72" s="14"/>
    </row>
    <row r="73" spans="1:25" ht="15.75">
      <c r="A73" s="243" t="s">
        <v>585</v>
      </c>
      <c r="B73" s="243"/>
      <c r="C73" s="243"/>
      <c r="D73" s="143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66"/>
      <c r="V73" s="28"/>
      <c r="W73" s="28"/>
      <c r="X73" s="28"/>
      <c r="Y73" s="28"/>
    </row>
    <row r="74" spans="1:25" ht="15.75">
      <c r="A74" s="14"/>
      <c r="B74" s="14"/>
      <c r="C74" s="133"/>
      <c r="D74" s="133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"/>
      <c r="V74" s="14"/>
      <c r="W74" s="14"/>
      <c r="X74" s="14"/>
      <c r="Y74" s="14"/>
    </row>
    <row r="75" spans="1:25" ht="12.75">
      <c r="A75" s="134">
        <v>1</v>
      </c>
      <c r="B75" s="135" t="s">
        <v>586</v>
      </c>
      <c r="C75" s="135" t="s">
        <v>197</v>
      </c>
      <c r="D75" s="135" t="s">
        <v>563</v>
      </c>
      <c r="E75" s="140">
        <v>2</v>
      </c>
      <c r="F75" s="140">
        <v>2</v>
      </c>
      <c r="G75" s="140">
        <v>5</v>
      </c>
      <c r="H75" s="140">
        <v>2</v>
      </c>
      <c r="I75" s="140">
        <v>4</v>
      </c>
      <c r="J75" s="140">
        <v>3</v>
      </c>
      <c r="K75" s="140">
        <v>5</v>
      </c>
      <c r="L75" s="140">
        <v>3</v>
      </c>
      <c r="M75" s="140">
        <v>6</v>
      </c>
      <c r="N75" s="140">
        <v>4</v>
      </c>
      <c r="O75" s="140">
        <v>6</v>
      </c>
      <c r="P75" s="140">
        <v>3</v>
      </c>
      <c r="Q75" s="140">
        <v>6</v>
      </c>
      <c r="R75" s="140">
        <v>5</v>
      </c>
      <c r="S75" s="140">
        <v>6</v>
      </c>
      <c r="T75" s="140">
        <v>5</v>
      </c>
      <c r="U75" s="140"/>
      <c r="V75" s="134">
        <f>SUM(E75,G75,I75,K75,M75,O75,Q75,S75)</f>
        <v>40</v>
      </c>
      <c r="W75" s="134">
        <f>SUM(F75,H75,J75,L75,N75,P75,R75,T75)</f>
        <v>27</v>
      </c>
      <c r="X75" s="140">
        <v>23</v>
      </c>
      <c r="Y75" s="14" t="s">
        <v>120</v>
      </c>
    </row>
    <row r="76" spans="1:25" ht="12.75">
      <c r="A76" s="134"/>
      <c r="B76" s="135"/>
      <c r="C76" s="135"/>
      <c r="D76" s="135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34"/>
      <c r="W76" s="134"/>
      <c r="X76" s="140"/>
      <c r="Y76" s="14"/>
    </row>
    <row r="77" spans="1:25" ht="12.75">
      <c r="A77" s="134">
        <v>1</v>
      </c>
      <c r="B77" s="135" t="s">
        <v>587</v>
      </c>
      <c r="C77" s="135" t="s">
        <v>75</v>
      </c>
      <c r="D77" s="135" t="s">
        <v>564</v>
      </c>
      <c r="E77" s="140">
        <v>4</v>
      </c>
      <c r="F77" s="140">
        <v>2</v>
      </c>
      <c r="G77" s="140">
        <v>5</v>
      </c>
      <c r="H77" s="140">
        <v>2</v>
      </c>
      <c r="I77" s="140">
        <v>5</v>
      </c>
      <c r="J77" s="140">
        <v>4</v>
      </c>
      <c r="K77" s="140">
        <v>6</v>
      </c>
      <c r="L77" s="140">
        <v>3</v>
      </c>
      <c r="M77" s="140">
        <v>4</v>
      </c>
      <c r="N77" s="140">
        <v>4</v>
      </c>
      <c r="O77" s="140">
        <v>6</v>
      </c>
      <c r="P77" s="140">
        <v>3</v>
      </c>
      <c r="Q77" s="140">
        <v>3</v>
      </c>
      <c r="R77" s="140">
        <v>3</v>
      </c>
      <c r="S77" s="140">
        <v>5</v>
      </c>
      <c r="T77" s="140">
        <v>4</v>
      </c>
      <c r="U77" s="140"/>
      <c r="V77" s="134">
        <f aca="true" t="shared" si="6" ref="V77:W84">SUM(E77,G77,I77,K77,M77,O77,Q77,S77)</f>
        <v>38</v>
      </c>
      <c r="W77" s="134">
        <f t="shared" si="6"/>
        <v>25</v>
      </c>
      <c r="X77" s="140">
        <v>15</v>
      </c>
      <c r="Y77" s="14"/>
    </row>
    <row r="78" spans="1:25" ht="12.75">
      <c r="A78" s="134">
        <v>2</v>
      </c>
      <c r="B78" s="135" t="s">
        <v>587</v>
      </c>
      <c r="C78" s="135" t="s">
        <v>17</v>
      </c>
      <c r="D78" s="135" t="s">
        <v>51</v>
      </c>
      <c r="E78" s="140">
        <v>2</v>
      </c>
      <c r="F78" s="140">
        <v>1</v>
      </c>
      <c r="G78" s="140">
        <v>6</v>
      </c>
      <c r="H78" s="140">
        <v>2</v>
      </c>
      <c r="I78" s="140">
        <v>5</v>
      </c>
      <c r="J78" s="140">
        <v>3</v>
      </c>
      <c r="K78" s="140">
        <v>6</v>
      </c>
      <c r="L78" s="140">
        <v>3</v>
      </c>
      <c r="M78" s="140">
        <v>3</v>
      </c>
      <c r="N78" s="140">
        <v>2</v>
      </c>
      <c r="O78" s="140">
        <v>4</v>
      </c>
      <c r="P78" s="140">
        <v>3</v>
      </c>
      <c r="Q78" s="140">
        <v>4</v>
      </c>
      <c r="R78" s="140">
        <v>4</v>
      </c>
      <c r="S78" s="140">
        <v>6</v>
      </c>
      <c r="T78" s="140">
        <v>5</v>
      </c>
      <c r="U78" s="140"/>
      <c r="V78" s="134">
        <f t="shared" si="6"/>
        <v>36</v>
      </c>
      <c r="W78" s="134">
        <f t="shared" si="6"/>
        <v>23</v>
      </c>
      <c r="X78" s="140">
        <v>15</v>
      </c>
      <c r="Y78" s="14"/>
    </row>
    <row r="79" spans="1:25" ht="12.75">
      <c r="A79" s="134">
        <v>3</v>
      </c>
      <c r="B79" s="135" t="s">
        <v>587</v>
      </c>
      <c r="C79" s="135" t="s">
        <v>566</v>
      </c>
      <c r="D79" s="135" t="s">
        <v>564</v>
      </c>
      <c r="E79" s="140">
        <v>4</v>
      </c>
      <c r="F79" s="140">
        <v>2</v>
      </c>
      <c r="G79" s="140">
        <v>5</v>
      </c>
      <c r="H79" s="140">
        <v>2</v>
      </c>
      <c r="I79" s="140">
        <v>4</v>
      </c>
      <c r="J79" s="140">
        <v>3</v>
      </c>
      <c r="K79" s="140">
        <v>6</v>
      </c>
      <c r="L79" s="140">
        <v>3</v>
      </c>
      <c r="M79" s="140">
        <v>5</v>
      </c>
      <c r="N79" s="140">
        <v>3</v>
      </c>
      <c r="O79" s="140">
        <v>4</v>
      </c>
      <c r="P79" s="140">
        <v>2</v>
      </c>
      <c r="Q79" s="140">
        <v>3</v>
      </c>
      <c r="R79" s="140">
        <v>3</v>
      </c>
      <c r="S79" s="140">
        <v>4</v>
      </c>
      <c r="T79" s="140">
        <v>3</v>
      </c>
      <c r="U79" s="140"/>
      <c r="V79" s="134">
        <f t="shared" si="6"/>
        <v>35</v>
      </c>
      <c r="W79" s="134">
        <f t="shared" si="6"/>
        <v>21</v>
      </c>
      <c r="X79" s="140">
        <v>17</v>
      </c>
      <c r="Y79" s="14"/>
    </row>
    <row r="80" spans="1:25" ht="12.75">
      <c r="A80" s="134">
        <v>4</v>
      </c>
      <c r="B80" s="135" t="s">
        <v>587</v>
      </c>
      <c r="C80" s="135" t="s">
        <v>59</v>
      </c>
      <c r="D80" s="135" t="s">
        <v>51</v>
      </c>
      <c r="E80" s="140">
        <v>1</v>
      </c>
      <c r="F80" s="140">
        <v>1</v>
      </c>
      <c r="G80" s="140">
        <v>5</v>
      </c>
      <c r="H80" s="140">
        <v>2</v>
      </c>
      <c r="I80" s="140">
        <v>4</v>
      </c>
      <c r="J80" s="140">
        <v>4</v>
      </c>
      <c r="K80" s="140">
        <v>5</v>
      </c>
      <c r="L80" s="140">
        <v>3</v>
      </c>
      <c r="M80" s="140">
        <v>2</v>
      </c>
      <c r="N80" s="140">
        <v>2</v>
      </c>
      <c r="O80" s="140">
        <v>4</v>
      </c>
      <c r="P80" s="140">
        <v>2</v>
      </c>
      <c r="Q80" s="140">
        <v>5</v>
      </c>
      <c r="R80" s="140">
        <v>5</v>
      </c>
      <c r="S80" s="140">
        <v>6</v>
      </c>
      <c r="T80" s="140">
        <v>5</v>
      </c>
      <c r="U80" s="140"/>
      <c r="V80" s="134">
        <f t="shared" si="6"/>
        <v>32</v>
      </c>
      <c r="W80" s="134">
        <f t="shared" si="6"/>
        <v>24</v>
      </c>
      <c r="X80" s="140">
        <v>0</v>
      </c>
      <c r="Y80" s="14"/>
    </row>
    <row r="81" spans="1:25" ht="12.75">
      <c r="A81" s="134">
        <v>5</v>
      </c>
      <c r="B81" s="135" t="s">
        <v>587</v>
      </c>
      <c r="C81" s="135" t="s">
        <v>93</v>
      </c>
      <c r="D81" s="135" t="s">
        <v>564</v>
      </c>
      <c r="E81" s="140">
        <v>3</v>
      </c>
      <c r="F81" s="140">
        <v>2</v>
      </c>
      <c r="G81" s="140">
        <v>3</v>
      </c>
      <c r="H81" s="140">
        <v>1</v>
      </c>
      <c r="I81" s="140">
        <v>4</v>
      </c>
      <c r="J81" s="140">
        <v>3</v>
      </c>
      <c r="K81" s="140">
        <v>3</v>
      </c>
      <c r="L81" s="140">
        <v>2</v>
      </c>
      <c r="M81" s="140">
        <v>1</v>
      </c>
      <c r="N81" s="140">
        <v>1</v>
      </c>
      <c r="O81" s="140">
        <v>3</v>
      </c>
      <c r="P81" s="140">
        <v>1</v>
      </c>
      <c r="Q81" s="140">
        <v>6</v>
      </c>
      <c r="R81" s="140">
        <v>5</v>
      </c>
      <c r="S81" s="140">
        <v>4</v>
      </c>
      <c r="T81" s="140">
        <v>4</v>
      </c>
      <c r="U81" s="140"/>
      <c r="V81" s="134">
        <f t="shared" si="6"/>
        <v>27</v>
      </c>
      <c r="W81" s="134">
        <f t="shared" si="6"/>
        <v>19</v>
      </c>
      <c r="X81" s="140">
        <v>18</v>
      </c>
      <c r="Y81" s="14"/>
    </row>
    <row r="82" spans="1:25" ht="12.75">
      <c r="A82" s="134">
        <v>6</v>
      </c>
      <c r="B82" s="135" t="s">
        <v>587</v>
      </c>
      <c r="C82" s="135" t="s">
        <v>18</v>
      </c>
      <c r="D82" s="135" t="s">
        <v>562</v>
      </c>
      <c r="E82" s="140">
        <v>0</v>
      </c>
      <c r="F82" s="140">
        <v>0</v>
      </c>
      <c r="G82" s="140">
        <v>3</v>
      </c>
      <c r="H82" s="140">
        <v>2</v>
      </c>
      <c r="I82" s="140">
        <v>2</v>
      </c>
      <c r="J82" s="140">
        <v>2</v>
      </c>
      <c r="K82" s="140">
        <v>5</v>
      </c>
      <c r="L82" s="140">
        <v>3</v>
      </c>
      <c r="M82" s="140">
        <v>2</v>
      </c>
      <c r="N82" s="140">
        <v>1</v>
      </c>
      <c r="O82" s="140">
        <v>3</v>
      </c>
      <c r="P82" s="140">
        <v>2</v>
      </c>
      <c r="Q82" s="140">
        <v>4</v>
      </c>
      <c r="R82" s="140">
        <v>4</v>
      </c>
      <c r="S82" s="140">
        <v>6</v>
      </c>
      <c r="T82" s="140">
        <v>5</v>
      </c>
      <c r="U82" s="140"/>
      <c r="V82" s="134">
        <f t="shared" si="6"/>
        <v>25</v>
      </c>
      <c r="W82" s="134">
        <f t="shared" si="6"/>
        <v>19</v>
      </c>
      <c r="X82" s="140">
        <v>12</v>
      </c>
      <c r="Y82" s="14"/>
    </row>
    <row r="83" spans="1:25" ht="12.75">
      <c r="A83" s="134">
        <v>7</v>
      </c>
      <c r="B83" s="135" t="s">
        <v>587</v>
      </c>
      <c r="C83" s="135" t="s">
        <v>79</v>
      </c>
      <c r="D83" s="135" t="s">
        <v>562</v>
      </c>
      <c r="E83" s="140">
        <v>2</v>
      </c>
      <c r="F83" s="140">
        <v>2</v>
      </c>
      <c r="G83" s="140">
        <v>0</v>
      </c>
      <c r="H83" s="140">
        <v>0</v>
      </c>
      <c r="I83" s="140">
        <v>4</v>
      </c>
      <c r="J83" s="140">
        <v>4</v>
      </c>
      <c r="K83" s="140">
        <v>3</v>
      </c>
      <c r="L83" s="140">
        <v>3</v>
      </c>
      <c r="M83" s="140">
        <v>3</v>
      </c>
      <c r="N83" s="140">
        <v>3</v>
      </c>
      <c r="O83" s="140">
        <v>1</v>
      </c>
      <c r="P83" s="140">
        <v>1</v>
      </c>
      <c r="Q83" s="140">
        <v>1</v>
      </c>
      <c r="R83" s="140">
        <v>1</v>
      </c>
      <c r="S83" s="140">
        <v>6</v>
      </c>
      <c r="T83" s="140">
        <v>5</v>
      </c>
      <c r="U83" s="140"/>
      <c r="V83" s="134">
        <f t="shared" si="6"/>
        <v>20</v>
      </c>
      <c r="W83" s="134">
        <f t="shared" si="6"/>
        <v>19</v>
      </c>
      <c r="X83" s="140">
        <v>0</v>
      </c>
      <c r="Y83" s="14"/>
    </row>
    <row r="84" spans="1:25" ht="12.75">
      <c r="A84" s="134">
        <v>8</v>
      </c>
      <c r="B84" s="135" t="s">
        <v>587</v>
      </c>
      <c r="C84" s="135" t="s">
        <v>46</v>
      </c>
      <c r="D84" s="135" t="s">
        <v>571</v>
      </c>
      <c r="E84" s="140">
        <v>3</v>
      </c>
      <c r="F84" s="140">
        <v>2</v>
      </c>
      <c r="G84" s="140">
        <v>5</v>
      </c>
      <c r="H84" s="140">
        <v>2</v>
      </c>
      <c r="I84" s="140">
        <v>0</v>
      </c>
      <c r="J84" s="140">
        <v>0</v>
      </c>
      <c r="K84" s="140">
        <v>1</v>
      </c>
      <c r="L84" s="140">
        <v>1</v>
      </c>
      <c r="M84" s="140">
        <v>2</v>
      </c>
      <c r="N84" s="140">
        <v>2</v>
      </c>
      <c r="O84" s="140">
        <v>2</v>
      </c>
      <c r="P84" s="140">
        <v>1</v>
      </c>
      <c r="Q84" s="140">
        <v>4</v>
      </c>
      <c r="R84" s="140">
        <v>4</v>
      </c>
      <c r="S84" s="140">
        <v>3</v>
      </c>
      <c r="T84" s="140">
        <v>3</v>
      </c>
      <c r="U84" s="140"/>
      <c r="V84" s="134">
        <f t="shared" si="6"/>
        <v>20</v>
      </c>
      <c r="W84" s="134">
        <f t="shared" si="6"/>
        <v>15</v>
      </c>
      <c r="X84" s="140">
        <v>0</v>
      </c>
      <c r="Y84" s="14"/>
    </row>
    <row r="85" spans="1:25" ht="12.75">
      <c r="A85" s="135"/>
      <c r="B85" s="135"/>
      <c r="C85" s="135"/>
      <c r="D85" s="135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34"/>
      <c r="W85" s="134"/>
      <c r="X85" s="140"/>
      <c r="Y85" s="14"/>
    </row>
    <row r="86" spans="1:25" ht="12.75">
      <c r="A86" s="134">
        <v>1</v>
      </c>
      <c r="B86" s="135" t="s">
        <v>588</v>
      </c>
      <c r="C86" s="135" t="s">
        <v>99</v>
      </c>
      <c r="D86" s="135" t="s">
        <v>563</v>
      </c>
      <c r="E86" s="140">
        <v>6</v>
      </c>
      <c r="F86" s="140">
        <v>2</v>
      </c>
      <c r="G86" s="140">
        <v>6</v>
      </c>
      <c r="H86" s="140">
        <v>2</v>
      </c>
      <c r="I86" s="140">
        <v>6</v>
      </c>
      <c r="J86" s="140">
        <v>4</v>
      </c>
      <c r="K86" s="140">
        <v>5</v>
      </c>
      <c r="L86" s="140">
        <v>3</v>
      </c>
      <c r="M86" s="140">
        <v>6</v>
      </c>
      <c r="N86" s="140">
        <v>4</v>
      </c>
      <c r="O86" s="140">
        <v>6</v>
      </c>
      <c r="P86" s="140">
        <v>3</v>
      </c>
      <c r="Q86" s="140">
        <v>6</v>
      </c>
      <c r="R86" s="140">
        <v>5</v>
      </c>
      <c r="S86" s="140">
        <v>6</v>
      </c>
      <c r="T86" s="140">
        <v>5</v>
      </c>
      <c r="U86" s="140"/>
      <c r="V86" s="134">
        <f aca="true" t="shared" si="7" ref="V86:W91">SUM(E86,G86,I86,K86,M86,O86,Q86,S86)</f>
        <v>47</v>
      </c>
      <c r="W86" s="134">
        <f t="shared" si="7"/>
        <v>28</v>
      </c>
      <c r="X86" s="140">
        <v>25</v>
      </c>
      <c r="Y86" s="14" t="s">
        <v>115</v>
      </c>
    </row>
    <row r="87" spans="1:25" ht="12.75">
      <c r="A87" s="134">
        <v>2</v>
      </c>
      <c r="B87" s="135" t="s">
        <v>588</v>
      </c>
      <c r="C87" s="135" t="s">
        <v>9</v>
      </c>
      <c r="D87" s="135" t="s">
        <v>51</v>
      </c>
      <c r="E87" s="140">
        <v>5</v>
      </c>
      <c r="F87" s="140">
        <v>2</v>
      </c>
      <c r="G87" s="140">
        <v>6</v>
      </c>
      <c r="H87" s="140">
        <v>2</v>
      </c>
      <c r="I87" s="140">
        <v>6</v>
      </c>
      <c r="J87" s="140">
        <v>4</v>
      </c>
      <c r="K87" s="140">
        <v>6</v>
      </c>
      <c r="L87" s="140">
        <v>3</v>
      </c>
      <c r="M87" s="140">
        <v>6</v>
      </c>
      <c r="N87" s="140">
        <v>4</v>
      </c>
      <c r="O87" s="140">
        <v>6</v>
      </c>
      <c r="P87" s="140">
        <v>3</v>
      </c>
      <c r="Q87" s="140">
        <v>6</v>
      </c>
      <c r="R87" s="140">
        <v>5</v>
      </c>
      <c r="S87" s="140">
        <v>6</v>
      </c>
      <c r="T87" s="140">
        <v>5</v>
      </c>
      <c r="U87" s="140"/>
      <c r="V87" s="134">
        <f t="shared" si="7"/>
        <v>47</v>
      </c>
      <c r="W87" s="134">
        <f t="shared" si="7"/>
        <v>28</v>
      </c>
      <c r="X87" s="140">
        <v>8</v>
      </c>
      <c r="Y87" s="14" t="s">
        <v>115</v>
      </c>
    </row>
    <row r="88" spans="1:25" ht="12.75">
      <c r="A88" s="134">
        <v>3</v>
      </c>
      <c r="B88" s="135" t="s">
        <v>588</v>
      </c>
      <c r="C88" s="135" t="s">
        <v>14</v>
      </c>
      <c r="D88" s="135" t="s">
        <v>564</v>
      </c>
      <c r="E88" s="140">
        <v>5</v>
      </c>
      <c r="F88" s="140">
        <v>2</v>
      </c>
      <c r="G88" s="140">
        <v>6</v>
      </c>
      <c r="H88" s="140">
        <v>2</v>
      </c>
      <c r="I88" s="140">
        <v>6</v>
      </c>
      <c r="J88" s="140">
        <v>4</v>
      </c>
      <c r="K88" s="140">
        <v>6</v>
      </c>
      <c r="L88" s="140">
        <v>3</v>
      </c>
      <c r="M88" s="140">
        <v>6</v>
      </c>
      <c r="N88" s="140">
        <v>4</v>
      </c>
      <c r="O88" s="140">
        <v>6</v>
      </c>
      <c r="P88" s="140">
        <v>3</v>
      </c>
      <c r="Q88" s="140">
        <v>5</v>
      </c>
      <c r="R88" s="140">
        <v>4</v>
      </c>
      <c r="S88" s="140">
        <v>6</v>
      </c>
      <c r="T88" s="140">
        <v>5</v>
      </c>
      <c r="U88" s="140"/>
      <c r="V88" s="134">
        <f t="shared" si="7"/>
        <v>46</v>
      </c>
      <c r="W88" s="134">
        <f t="shared" si="7"/>
        <v>27</v>
      </c>
      <c r="X88" s="140">
        <v>24</v>
      </c>
      <c r="Y88" s="14" t="s">
        <v>120</v>
      </c>
    </row>
    <row r="89" spans="1:25" ht="12.75">
      <c r="A89" s="134">
        <v>4</v>
      </c>
      <c r="B89" s="135" t="s">
        <v>588</v>
      </c>
      <c r="C89" s="135" t="s">
        <v>154</v>
      </c>
      <c r="D89" s="135" t="s">
        <v>562</v>
      </c>
      <c r="E89" s="140">
        <v>3</v>
      </c>
      <c r="F89" s="140">
        <v>2</v>
      </c>
      <c r="G89" s="140">
        <v>6</v>
      </c>
      <c r="H89" s="140">
        <v>2</v>
      </c>
      <c r="I89" s="140">
        <v>5</v>
      </c>
      <c r="J89" s="140">
        <v>4</v>
      </c>
      <c r="K89" s="140">
        <v>6</v>
      </c>
      <c r="L89" s="140">
        <v>3</v>
      </c>
      <c r="M89" s="140">
        <v>6</v>
      </c>
      <c r="N89" s="140">
        <v>4</v>
      </c>
      <c r="O89" s="140">
        <v>6</v>
      </c>
      <c r="P89" s="140">
        <v>3</v>
      </c>
      <c r="Q89" s="140">
        <v>5</v>
      </c>
      <c r="R89" s="140">
        <v>5</v>
      </c>
      <c r="S89" s="140">
        <v>6</v>
      </c>
      <c r="T89" s="140">
        <v>5</v>
      </c>
      <c r="U89" s="140"/>
      <c r="V89" s="134">
        <f t="shared" si="7"/>
        <v>43</v>
      </c>
      <c r="W89" s="134">
        <f t="shared" si="7"/>
        <v>28</v>
      </c>
      <c r="X89" s="140">
        <v>18</v>
      </c>
      <c r="Y89" s="14" t="s">
        <v>120</v>
      </c>
    </row>
    <row r="90" spans="1:25" ht="12.75">
      <c r="A90" s="134">
        <v>5</v>
      </c>
      <c r="B90" s="135" t="s">
        <v>588</v>
      </c>
      <c r="C90" s="135" t="s">
        <v>568</v>
      </c>
      <c r="D90" s="135" t="s">
        <v>564</v>
      </c>
      <c r="E90" s="140">
        <v>2</v>
      </c>
      <c r="F90" s="140">
        <v>1</v>
      </c>
      <c r="G90" s="140">
        <v>6</v>
      </c>
      <c r="H90" s="140">
        <v>2</v>
      </c>
      <c r="I90" s="140">
        <v>1</v>
      </c>
      <c r="J90" s="140">
        <v>1</v>
      </c>
      <c r="K90" s="140">
        <v>5</v>
      </c>
      <c r="L90" s="140">
        <v>3</v>
      </c>
      <c r="M90" s="140">
        <v>4</v>
      </c>
      <c r="N90" s="140">
        <v>2</v>
      </c>
      <c r="O90" s="140">
        <v>4</v>
      </c>
      <c r="P90" s="140">
        <v>2</v>
      </c>
      <c r="Q90" s="140">
        <v>4</v>
      </c>
      <c r="R90" s="140">
        <v>3</v>
      </c>
      <c r="S90" s="140">
        <v>3</v>
      </c>
      <c r="T90" s="140">
        <v>3</v>
      </c>
      <c r="U90" s="140"/>
      <c r="V90" s="134">
        <f t="shared" si="7"/>
        <v>29</v>
      </c>
      <c r="W90" s="134">
        <f t="shared" si="7"/>
        <v>17</v>
      </c>
      <c r="X90" s="140">
        <v>19</v>
      </c>
      <c r="Y90" s="14"/>
    </row>
    <row r="91" spans="1:25" ht="12.75">
      <c r="A91" s="134">
        <v>6</v>
      </c>
      <c r="B91" s="135" t="s">
        <v>588</v>
      </c>
      <c r="C91" s="135" t="s">
        <v>43</v>
      </c>
      <c r="D91" s="135" t="s">
        <v>564</v>
      </c>
      <c r="E91" s="140">
        <v>4</v>
      </c>
      <c r="F91" s="140">
        <v>2</v>
      </c>
      <c r="G91" s="140">
        <v>4</v>
      </c>
      <c r="H91" s="140">
        <v>2</v>
      </c>
      <c r="I91" s="140">
        <v>2</v>
      </c>
      <c r="J91" s="140">
        <v>1</v>
      </c>
      <c r="K91" s="140">
        <v>4</v>
      </c>
      <c r="L91" s="140">
        <v>3</v>
      </c>
      <c r="M91" s="140">
        <v>0</v>
      </c>
      <c r="N91" s="140">
        <v>0</v>
      </c>
      <c r="O91" s="140">
        <v>4</v>
      </c>
      <c r="P91" s="140">
        <v>2</v>
      </c>
      <c r="Q91" s="140">
        <v>1</v>
      </c>
      <c r="R91" s="140">
        <v>1</v>
      </c>
      <c r="S91" s="140">
        <v>5</v>
      </c>
      <c r="T91" s="140">
        <v>4</v>
      </c>
      <c r="U91" s="140"/>
      <c r="V91" s="134">
        <f t="shared" si="7"/>
        <v>24</v>
      </c>
      <c r="W91" s="134">
        <f t="shared" si="7"/>
        <v>15</v>
      </c>
      <c r="X91" s="140">
        <v>12</v>
      </c>
      <c r="Y91" s="14"/>
    </row>
    <row r="92" spans="1:25" ht="12.75">
      <c r="A92" s="134"/>
      <c r="B92" s="135"/>
      <c r="C92" s="135"/>
      <c r="D92" s="135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34"/>
      <c r="W92" s="134"/>
      <c r="X92" s="140"/>
      <c r="Y92" s="14"/>
    </row>
    <row r="93" spans="1:25" ht="12.75">
      <c r="A93" s="134">
        <v>1</v>
      </c>
      <c r="B93" s="135" t="s">
        <v>589</v>
      </c>
      <c r="C93" s="135" t="s">
        <v>23</v>
      </c>
      <c r="D93" s="135" t="s">
        <v>50</v>
      </c>
      <c r="E93" s="140">
        <v>5</v>
      </c>
      <c r="F93" s="140">
        <v>2</v>
      </c>
      <c r="G93" s="140">
        <v>6</v>
      </c>
      <c r="H93" s="140">
        <v>2</v>
      </c>
      <c r="I93" s="140">
        <v>4</v>
      </c>
      <c r="J93" s="140">
        <v>2</v>
      </c>
      <c r="K93" s="140">
        <v>6</v>
      </c>
      <c r="L93" s="140">
        <v>3</v>
      </c>
      <c r="M93" s="140">
        <v>5</v>
      </c>
      <c r="N93" s="140">
        <v>3</v>
      </c>
      <c r="O93" s="140">
        <v>5</v>
      </c>
      <c r="P93" s="140">
        <v>3</v>
      </c>
      <c r="Q93" s="140">
        <v>3</v>
      </c>
      <c r="R93" s="140">
        <v>3</v>
      </c>
      <c r="S93" s="140">
        <v>5</v>
      </c>
      <c r="T93" s="140">
        <v>4</v>
      </c>
      <c r="U93" s="140"/>
      <c r="V93" s="134">
        <f aca="true" t="shared" si="8" ref="V93:W95">SUM(E93,G93,I93,K93,M93,O93,Q93,S93)</f>
        <v>39</v>
      </c>
      <c r="W93" s="134">
        <f t="shared" si="8"/>
        <v>22</v>
      </c>
      <c r="X93" s="140">
        <v>26</v>
      </c>
      <c r="Y93" s="14"/>
    </row>
    <row r="94" spans="1:25" ht="12.75">
      <c r="A94" s="134">
        <v>2</v>
      </c>
      <c r="B94" s="135" t="s">
        <v>589</v>
      </c>
      <c r="C94" s="135" t="s">
        <v>66</v>
      </c>
      <c r="D94" s="135" t="s">
        <v>564</v>
      </c>
      <c r="E94" s="140">
        <v>4</v>
      </c>
      <c r="F94" s="140">
        <v>2</v>
      </c>
      <c r="G94" s="140">
        <v>4</v>
      </c>
      <c r="H94" s="140">
        <v>2</v>
      </c>
      <c r="I94" s="140">
        <v>5</v>
      </c>
      <c r="J94" s="140">
        <v>3</v>
      </c>
      <c r="K94" s="140">
        <v>5</v>
      </c>
      <c r="L94" s="140">
        <v>2</v>
      </c>
      <c r="M94" s="140">
        <v>6</v>
      </c>
      <c r="N94" s="140">
        <v>4</v>
      </c>
      <c r="O94" s="140">
        <v>2</v>
      </c>
      <c r="P94" s="140">
        <v>1</v>
      </c>
      <c r="Q94" s="140">
        <v>6</v>
      </c>
      <c r="R94" s="140">
        <v>5</v>
      </c>
      <c r="S94" s="140">
        <v>4</v>
      </c>
      <c r="T94" s="140">
        <v>4</v>
      </c>
      <c r="U94" s="140"/>
      <c r="V94" s="134">
        <f t="shared" si="8"/>
        <v>36</v>
      </c>
      <c r="W94" s="134">
        <f t="shared" si="8"/>
        <v>23</v>
      </c>
      <c r="X94" s="140">
        <v>16</v>
      </c>
      <c r="Y94" s="14"/>
    </row>
    <row r="95" spans="1:25" ht="12.75">
      <c r="A95" s="134">
        <v>3</v>
      </c>
      <c r="B95" s="135" t="s">
        <v>589</v>
      </c>
      <c r="C95" s="135" t="s">
        <v>21</v>
      </c>
      <c r="D95" s="135" t="s">
        <v>564</v>
      </c>
      <c r="E95" s="140">
        <v>3</v>
      </c>
      <c r="F95" s="140">
        <v>2</v>
      </c>
      <c r="G95" s="140">
        <v>3</v>
      </c>
      <c r="H95" s="140">
        <v>1</v>
      </c>
      <c r="I95" s="140">
        <v>3</v>
      </c>
      <c r="J95" s="140">
        <v>2</v>
      </c>
      <c r="K95" s="140">
        <v>5</v>
      </c>
      <c r="L95" s="140">
        <v>2</v>
      </c>
      <c r="M95" s="140">
        <v>5</v>
      </c>
      <c r="N95" s="140">
        <v>3</v>
      </c>
      <c r="O95" s="140">
        <v>2</v>
      </c>
      <c r="P95" s="140">
        <v>2</v>
      </c>
      <c r="Q95" s="140">
        <v>4</v>
      </c>
      <c r="R95" s="140">
        <v>3</v>
      </c>
      <c r="S95" s="140">
        <v>4</v>
      </c>
      <c r="T95" s="140">
        <v>4</v>
      </c>
      <c r="U95" s="140"/>
      <c r="V95" s="134">
        <f t="shared" si="8"/>
        <v>29</v>
      </c>
      <c r="W95" s="134">
        <f t="shared" si="8"/>
        <v>19</v>
      </c>
      <c r="X95" s="140">
        <v>9</v>
      </c>
      <c r="Y95" s="14"/>
    </row>
    <row r="96" spans="1:25" ht="12.75">
      <c r="A96" s="7"/>
      <c r="B96" s="7"/>
      <c r="M96"/>
      <c r="V96" s="5"/>
      <c r="W96" s="5"/>
      <c r="Y96" s="14"/>
    </row>
    <row r="97" spans="1:25" ht="12.75">
      <c r="A97" s="7"/>
      <c r="B97" s="7"/>
      <c r="M97"/>
      <c r="V97" s="5"/>
      <c r="W97" s="5"/>
      <c r="Y97" s="14"/>
    </row>
    <row r="98" spans="1:25" ht="12.75">
      <c r="A98" s="7"/>
      <c r="B98" s="7"/>
      <c r="M98"/>
      <c r="V98" s="5"/>
      <c r="W98" s="5"/>
      <c r="Y98" s="14"/>
    </row>
    <row r="99" spans="1:25" ht="12.75">
      <c r="A99" s="7"/>
      <c r="B99" s="7"/>
      <c r="M99"/>
      <c r="V99" s="5"/>
      <c r="W99" s="5"/>
      <c r="Y99" s="14"/>
    </row>
    <row r="100" spans="1:25" ht="12.75">
      <c r="A100" s="7"/>
      <c r="B100" s="7"/>
      <c r="M100"/>
      <c r="V100" s="5"/>
      <c r="W100" s="5"/>
      <c r="Y100" s="14"/>
    </row>
    <row r="101" spans="1:25" ht="12.75">
      <c r="A101" s="7"/>
      <c r="B101" s="7"/>
      <c r="M101"/>
      <c r="V101" s="5"/>
      <c r="W101" s="5"/>
      <c r="Y101" s="14"/>
    </row>
    <row r="102" spans="1:25" ht="18">
      <c r="A102" s="144" t="s">
        <v>590</v>
      </c>
      <c r="F102" s="5"/>
      <c r="G102" s="5"/>
      <c r="M102"/>
      <c r="V102" s="5"/>
      <c r="W102" s="5"/>
      <c r="Y102" s="14"/>
    </row>
    <row r="103" spans="6:25" ht="12.75">
      <c r="F103" s="5"/>
      <c r="G103" s="5"/>
      <c r="M103"/>
      <c r="V103" s="5"/>
      <c r="W103" s="5"/>
      <c r="Y103" s="14"/>
    </row>
    <row r="104" spans="1:25" ht="12.75">
      <c r="A104" s="34" t="s">
        <v>562</v>
      </c>
      <c r="B104" s="34"/>
      <c r="F104" s="5">
        <f>SUM(D105,D106,D107)</f>
        <v>134</v>
      </c>
      <c r="G104" s="5">
        <f>SUM(E105,E106,E107)</f>
        <v>81</v>
      </c>
      <c r="M104"/>
      <c r="V104" s="5"/>
      <c r="W104" s="5"/>
      <c r="Y104" s="14"/>
    </row>
    <row r="105" spans="1:25" ht="12.75">
      <c r="A105" t="s">
        <v>153</v>
      </c>
      <c r="D105">
        <v>47</v>
      </c>
      <c r="E105">
        <v>28</v>
      </c>
      <c r="F105" s="5"/>
      <c r="G105" s="5"/>
      <c r="M105"/>
      <c r="V105" s="5"/>
      <c r="W105" s="5"/>
      <c r="Y105" s="14"/>
    </row>
    <row r="106" spans="1:25" ht="12.75">
      <c r="A106" t="s">
        <v>154</v>
      </c>
      <c r="D106">
        <v>43</v>
      </c>
      <c r="E106">
        <v>26</v>
      </c>
      <c r="F106" s="5"/>
      <c r="G106" s="5"/>
      <c r="M106"/>
      <c r="V106" s="5"/>
      <c r="W106" s="5"/>
      <c r="Y106" s="14"/>
    </row>
    <row r="107" spans="1:25" ht="12.75">
      <c r="A107" t="s">
        <v>152</v>
      </c>
      <c r="D107">
        <v>44</v>
      </c>
      <c r="E107">
        <v>27</v>
      </c>
      <c r="F107" s="5"/>
      <c r="G107" s="5"/>
      <c r="M107"/>
      <c r="V107" s="5"/>
      <c r="W107" s="5"/>
      <c r="Y107" s="14"/>
    </row>
    <row r="108" spans="6:25" ht="12.75">
      <c r="F108" s="5"/>
      <c r="G108" s="5"/>
      <c r="M108"/>
      <c r="V108" s="5"/>
      <c r="W108" s="5"/>
      <c r="Y108" s="14"/>
    </row>
    <row r="109" spans="1:25" ht="12.75">
      <c r="A109" s="210" t="s">
        <v>105</v>
      </c>
      <c r="B109" s="210"/>
      <c r="F109" s="5">
        <f>SUM(D110,D111,D112)</f>
        <v>133</v>
      </c>
      <c r="G109" s="5">
        <f>SUM(E110,E111,E112)</f>
        <v>81</v>
      </c>
      <c r="M109"/>
      <c r="V109" s="5"/>
      <c r="W109" s="5"/>
      <c r="Y109" s="14"/>
    </row>
    <row r="110" spans="1:25" ht="12.75">
      <c r="A110" t="s">
        <v>73</v>
      </c>
      <c r="D110">
        <v>47</v>
      </c>
      <c r="E110">
        <v>28</v>
      </c>
      <c r="F110" s="5"/>
      <c r="G110" s="5"/>
      <c r="M110"/>
      <c r="V110" s="5"/>
      <c r="W110" s="5"/>
      <c r="Y110" s="14"/>
    </row>
    <row r="111" spans="1:25" ht="12.75">
      <c r="A111" t="s">
        <v>11</v>
      </c>
      <c r="D111">
        <v>43</v>
      </c>
      <c r="E111">
        <v>26</v>
      </c>
      <c r="F111" s="5"/>
      <c r="G111" s="5"/>
      <c r="M111"/>
      <c r="V111" s="5"/>
      <c r="W111" s="5"/>
      <c r="Y111" s="14"/>
    </row>
    <row r="112" spans="1:25" ht="12.75">
      <c r="A112" t="s">
        <v>52</v>
      </c>
      <c r="D112">
        <v>43</v>
      </c>
      <c r="E112">
        <v>27</v>
      </c>
      <c r="F112" s="5"/>
      <c r="G112" s="5"/>
      <c r="M112"/>
      <c r="V112" s="5"/>
      <c r="W112" s="5"/>
      <c r="Y112" s="14"/>
    </row>
    <row r="113" spans="6:25" ht="12.75">
      <c r="F113" s="5"/>
      <c r="G113" s="5"/>
      <c r="M113"/>
      <c r="V113" s="5"/>
      <c r="W113" s="5"/>
      <c r="Y113" s="14"/>
    </row>
    <row r="114" spans="1:25" ht="12.75">
      <c r="A114" s="210" t="s">
        <v>62</v>
      </c>
      <c r="B114" s="210"/>
      <c r="F114" s="5">
        <f>SUM(D115,D116,D117)</f>
        <v>133</v>
      </c>
      <c r="G114" s="5">
        <f>SUM(E115,E116,E117)</f>
        <v>79</v>
      </c>
      <c r="M114"/>
      <c r="V114" s="5"/>
      <c r="W114" s="5"/>
      <c r="Y114" s="14"/>
    </row>
    <row r="115" spans="1:25" ht="12.75">
      <c r="A115" t="s">
        <v>591</v>
      </c>
      <c r="D115">
        <v>47</v>
      </c>
      <c r="E115">
        <v>28</v>
      </c>
      <c r="F115" s="5"/>
      <c r="G115" s="5"/>
      <c r="M115"/>
      <c r="V115" s="5"/>
      <c r="W115" s="5"/>
      <c r="Y115" s="14"/>
    </row>
    <row r="116" spans="1:25" ht="12.75">
      <c r="A116" t="s">
        <v>197</v>
      </c>
      <c r="D116">
        <v>43</v>
      </c>
      <c r="E116">
        <v>26</v>
      </c>
      <c r="F116" s="5"/>
      <c r="G116" s="5"/>
      <c r="M116"/>
      <c r="V116" s="5"/>
      <c r="W116" s="5"/>
      <c r="Y116" s="14"/>
    </row>
    <row r="117" spans="1:25" ht="12.75">
      <c r="A117" t="s">
        <v>74</v>
      </c>
      <c r="D117">
        <v>43</v>
      </c>
      <c r="E117">
        <v>25</v>
      </c>
      <c r="F117" s="5"/>
      <c r="G117" s="5"/>
      <c r="M117"/>
      <c r="V117" s="5"/>
      <c r="W117" s="5"/>
      <c r="Y117" s="14"/>
    </row>
    <row r="118" spans="6:25" ht="12.75">
      <c r="F118" s="5"/>
      <c r="G118" s="5"/>
      <c r="M118"/>
      <c r="V118" s="5"/>
      <c r="W118" s="5"/>
      <c r="Y118" s="14"/>
    </row>
    <row r="119" spans="1:25" ht="12.75">
      <c r="A119" s="34" t="s">
        <v>592</v>
      </c>
      <c r="B119" s="34"/>
      <c r="F119" s="5">
        <f>SUM(D120,D121,D122)</f>
        <v>129</v>
      </c>
      <c r="G119" s="5">
        <f>SUM(E120,E121,E122)</f>
        <v>77</v>
      </c>
      <c r="M119"/>
      <c r="V119" s="5"/>
      <c r="W119" s="5"/>
      <c r="Y119" s="14"/>
    </row>
    <row r="120" spans="1:25" ht="12.75">
      <c r="A120" t="s">
        <v>14</v>
      </c>
      <c r="D120">
        <v>45</v>
      </c>
      <c r="E120">
        <v>26</v>
      </c>
      <c r="F120" s="5"/>
      <c r="G120" s="5"/>
      <c r="M120"/>
      <c r="V120" s="5"/>
      <c r="W120" s="5"/>
      <c r="Y120" s="14"/>
    </row>
    <row r="121" spans="1:25" ht="12.75">
      <c r="A121" t="s">
        <v>12</v>
      </c>
      <c r="D121">
        <v>42</v>
      </c>
      <c r="E121">
        <v>26</v>
      </c>
      <c r="F121" s="5"/>
      <c r="G121" s="5"/>
      <c r="M121"/>
      <c r="V121" s="5"/>
      <c r="W121" s="5"/>
      <c r="Y121" s="14"/>
    </row>
    <row r="122" spans="1:25" ht="12.75">
      <c r="A122" t="s">
        <v>75</v>
      </c>
      <c r="D122">
        <v>42</v>
      </c>
      <c r="E122">
        <v>25</v>
      </c>
      <c r="F122" s="5"/>
      <c r="G122" s="5"/>
      <c r="M122"/>
      <c r="V122" s="5"/>
      <c r="W122" s="5"/>
      <c r="Y122" s="14"/>
    </row>
    <row r="123" spans="6:25" ht="12.75">
      <c r="F123" s="5"/>
      <c r="G123" s="5"/>
      <c r="M123"/>
      <c r="V123" s="5"/>
      <c r="W123" s="5"/>
      <c r="Y123" s="14"/>
    </row>
    <row r="124" spans="1:25" ht="12.75">
      <c r="A124" s="210" t="s">
        <v>51</v>
      </c>
      <c r="B124" s="210"/>
      <c r="F124" s="5">
        <f>SUM(D125,D126,D127)</f>
        <v>112</v>
      </c>
      <c r="G124" s="5">
        <f>SUM(E125,E126,E127)</f>
        <v>69</v>
      </c>
      <c r="M124"/>
      <c r="V124" s="5"/>
      <c r="W124" s="5"/>
      <c r="Y124" s="14"/>
    </row>
    <row r="125" spans="1:25" ht="12.75">
      <c r="A125" t="s">
        <v>17</v>
      </c>
      <c r="D125">
        <v>38</v>
      </c>
      <c r="E125">
        <v>24</v>
      </c>
      <c r="F125" s="5"/>
      <c r="G125" s="5"/>
      <c r="M125"/>
      <c r="V125" s="5"/>
      <c r="W125" s="5"/>
      <c r="Y125" s="14"/>
    </row>
    <row r="126" spans="1:25" ht="12.75">
      <c r="A126" t="s">
        <v>59</v>
      </c>
      <c r="D126">
        <v>38</v>
      </c>
      <c r="E126">
        <v>23</v>
      </c>
      <c r="F126" s="5"/>
      <c r="G126" s="5"/>
      <c r="M126"/>
      <c r="V126" s="5"/>
      <c r="W126" s="5"/>
      <c r="Y126" s="14"/>
    </row>
    <row r="127" spans="1:25" ht="12.75">
      <c r="A127" t="s">
        <v>593</v>
      </c>
      <c r="D127">
        <v>36</v>
      </c>
      <c r="E127">
        <v>22</v>
      </c>
      <c r="F127" s="5"/>
      <c r="G127" s="5"/>
      <c r="M127"/>
      <c r="V127" s="5"/>
      <c r="W127" s="5"/>
      <c r="Y127" s="14"/>
    </row>
    <row r="128" spans="6:25" ht="12.75">
      <c r="F128" s="5"/>
      <c r="G128" s="5"/>
      <c r="M128"/>
      <c r="V128" s="5"/>
      <c r="W128" s="5"/>
      <c r="Y128" s="14"/>
    </row>
    <row r="129" spans="1:25" ht="18">
      <c r="A129" s="144" t="s">
        <v>594</v>
      </c>
      <c r="F129" s="5"/>
      <c r="G129" s="5"/>
      <c r="M129"/>
      <c r="V129" s="5"/>
      <c r="W129" s="5"/>
      <c r="Y129" s="14"/>
    </row>
    <row r="130" spans="6:25" ht="12.75">
      <c r="F130" s="5"/>
      <c r="G130" s="5"/>
      <c r="M130"/>
      <c r="V130" s="5"/>
      <c r="W130" s="5"/>
      <c r="Y130" s="14"/>
    </row>
    <row r="131" spans="1:25" ht="12.75">
      <c r="A131" s="210" t="s">
        <v>62</v>
      </c>
      <c r="B131" s="210"/>
      <c r="F131" s="5">
        <f>SUM(D132,D133)</f>
        <v>91</v>
      </c>
      <c r="G131" s="5">
        <f>SUM(E132,E133)</f>
        <v>56</v>
      </c>
      <c r="M131"/>
      <c r="V131" s="5"/>
      <c r="W131" s="5"/>
      <c r="Y131" s="14"/>
    </row>
    <row r="132" spans="1:25" ht="12.75">
      <c r="A132" t="s">
        <v>99</v>
      </c>
      <c r="D132">
        <v>47</v>
      </c>
      <c r="E132">
        <v>28</v>
      </c>
      <c r="F132" s="5"/>
      <c r="G132" s="5"/>
      <c r="M132"/>
      <c r="V132" s="5"/>
      <c r="W132" s="5"/>
      <c r="Y132" s="14"/>
    </row>
    <row r="133" spans="1:25" ht="12.75">
      <c r="A133" t="s">
        <v>207</v>
      </c>
      <c r="D133">
        <v>44</v>
      </c>
      <c r="E133">
        <v>28</v>
      </c>
      <c r="F133" s="5"/>
      <c r="G133" s="5"/>
      <c r="M133"/>
      <c r="V133" s="5"/>
      <c r="W133" s="5"/>
      <c r="Y133" s="14"/>
    </row>
    <row r="134" spans="6:25" ht="12.75">
      <c r="F134" s="5"/>
      <c r="G134" s="5"/>
      <c r="M134"/>
      <c r="V134" s="5"/>
      <c r="W134" s="5"/>
      <c r="Y134" s="14"/>
    </row>
    <row r="135" spans="1:25" ht="12.75">
      <c r="A135" s="34" t="s">
        <v>592</v>
      </c>
      <c r="B135" s="34"/>
      <c r="F135" s="5">
        <f>SUM(D136,D137)</f>
        <v>84</v>
      </c>
      <c r="G135" s="5">
        <f>SUM(E136,E137)</f>
        <v>52</v>
      </c>
      <c r="M135"/>
      <c r="V135" s="5"/>
      <c r="W135" s="5"/>
      <c r="Y135" s="14"/>
    </row>
    <row r="136" spans="1:25" ht="12.75">
      <c r="A136" t="s">
        <v>14</v>
      </c>
      <c r="D136">
        <v>46</v>
      </c>
      <c r="E136">
        <v>27</v>
      </c>
      <c r="F136" s="5"/>
      <c r="G136" s="5"/>
      <c r="M136"/>
      <c r="V136" s="5"/>
      <c r="W136" s="5"/>
      <c r="Y136" s="14"/>
    </row>
    <row r="137" spans="1:25" ht="12.75">
      <c r="A137" t="s">
        <v>75</v>
      </c>
      <c r="D137">
        <v>38</v>
      </c>
      <c r="E137">
        <v>25</v>
      </c>
      <c r="F137" s="5"/>
      <c r="G137" s="5"/>
      <c r="M137"/>
      <c r="V137" s="5"/>
      <c r="W137" s="5"/>
      <c r="Y137" s="14"/>
    </row>
    <row r="138" spans="6:25" ht="12.75">
      <c r="F138" s="5"/>
      <c r="G138" s="5"/>
      <c r="M138"/>
      <c r="V138" s="5"/>
      <c r="W138" s="5"/>
      <c r="Y138" s="14"/>
    </row>
    <row r="139" spans="1:25" ht="12.75">
      <c r="A139" s="210" t="s">
        <v>51</v>
      </c>
      <c r="B139" s="210"/>
      <c r="F139" s="5">
        <f>SUM(D140,D141)</f>
        <v>83</v>
      </c>
      <c r="G139" s="5">
        <f>SUM(E140,E141)</f>
        <v>51</v>
      </c>
      <c r="M139"/>
      <c r="V139" s="5"/>
      <c r="W139" s="5"/>
      <c r="Y139" s="14"/>
    </row>
    <row r="140" spans="1:25" ht="12.75">
      <c r="A140" t="s">
        <v>9</v>
      </c>
      <c r="D140">
        <v>47</v>
      </c>
      <c r="E140">
        <v>28</v>
      </c>
      <c r="F140" s="5"/>
      <c r="G140" s="5"/>
      <c r="M140"/>
      <c r="V140" s="5"/>
      <c r="W140" s="5"/>
      <c r="Y140" s="14"/>
    </row>
    <row r="141" spans="1:25" ht="12.75">
      <c r="A141" t="s">
        <v>17</v>
      </c>
      <c r="D141">
        <v>36</v>
      </c>
      <c r="E141">
        <v>23</v>
      </c>
      <c r="F141" s="5"/>
      <c r="G141" s="5"/>
      <c r="M141"/>
      <c r="V141" s="5"/>
      <c r="W141" s="5"/>
      <c r="Y141" s="14"/>
    </row>
    <row r="142" spans="13:25" ht="12.75">
      <c r="M142"/>
      <c r="V142" s="5"/>
      <c r="W142" s="5"/>
      <c r="Y142" s="14"/>
    </row>
    <row r="143" spans="1:25" ht="12.75">
      <c r="A143" s="34" t="s">
        <v>562</v>
      </c>
      <c r="B143" s="34"/>
      <c r="F143" s="5">
        <f>SUM(D144,D145)</f>
        <v>77</v>
      </c>
      <c r="G143" s="5">
        <f>SUM(E144,E145)</f>
        <v>51</v>
      </c>
      <c r="M143"/>
      <c r="V143" s="5"/>
      <c r="W143" s="5"/>
      <c r="Y143" s="14"/>
    </row>
    <row r="144" spans="1:25" ht="12.75">
      <c r="A144" t="s">
        <v>154</v>
      </c>
      <c r="D144">
        <v>43</v>
      </c>
      <c r="E144">
        <v>28</v>
      </c>
      <c r="F144" s="5"/>
      <c r="G144" s="5"/>
      <c r="M144"/>
      <c r="V144" s="5"/>
      <c r="W144" s="5"/>
      <c r="Y144" s="14"/>
    </row>
    <row r="145" spans="1:25" ht="12.75">
      <c r="A145" t="s">
        <v>190</v>
      </c>
      <c r="D145">
        <v>34</v>
      </c>
      <c r="E145">
        <v>23</v>
      </c>
      <c r="F145" s="5"/>
      <c r="G145" s="5"/>
      <c r="M145"/>
      <c r="V145" s="5"/>
      <c r="W145" s="5"/>
      <c r="Y145" s="14"/>
    </row>
    <row r="146" spans="6:25" ht="12.75">
      <c r="F146" s="5"/>
      <c r="G146" s="5"/>
      <c r="M146"/>
      <c r="V146" s="5"/>
      <c r="W146" s="5"/>
      <c r="Y146" s="14"/>
    </row>
    <row r="147" spans="6:25" ht="12.75">
      <c r="F147" s="5"/>
      <c r="G147" s="5"/>
      <c r="M147"/>
      <c r="V147" s="5"/>
      <c r="W147" s="5"/>
      <c r="Y147" s="14"/>
    </row>
    <row r="148" spans="1:25" ht="18">
      <c r="A148" s="144" t="s">
        <v>595</v>
      </c>
      <c r="F148" s="5"/>
      <c r="G148" s="5"/>
      <c r="M148"/>
      <c r="V148" s="5"/>
      <c r="W148" s="5"/>
      <c r="Y148" s="14"/>
    </row>
    <row r="149" spans="6:25" ht="12.75">
      <c r="F149" s="5"/>
      <c r="G149" s="5"/>
      <c r="M149"/>
      <c r="V149" s="5"/>
      <c r="W149" s="5"/>
      <c r="Y149" s="14"/>
    </row>
    <row r="150" spans="1:25" ht="12.75">
      <c r="A150" s="210" t="s">
        <v>62</v>
      </c>
      <c r="B150" s="210"/>
      <c r="F150" s="5">
        <f>SUM(D151,D152)</f>
        <v>90</v>
      </c>
      <c r="G150" s="5">
        <f>SUM(E151,E152)</f>
        <v>54</v>
      </c>
      <c r="M150"/>
      <c r="V150" s="5"/>
      <c r="W150" s="5"/>
      <c r="Y150" s="14"/>
    </row>
    <row r="151" spans="1:25" ht="12.75">
      <c r="A151" t="s">
        <v>61</v>
      </c>
      <c r="D151">
        <v>48</v>
      </c>
      <c r="E151">
        <v>28</v>
      </c>
      <c r="F151" s="5"/>
      <c r="G151" s="5"/>
      <c r="M151"/>
      <c r="V151" s="5"/>
      <c r="W151" s="5"/>
      <c r="Y151" s="14"/>
    </row>
    <row r="152" spans="1:25" ht="12.75">
      <c r="A152" t="s">
        <v>63</v>
      </c>
      <c r="D152">
        <v>42</v>
      </c>
      <c r="E152">
        <v>26</v>
      </c>
      <c r="F152" s="5"/>
      <c r="G152" s="5"/>
      <c r="M152"/>
      <c r="V152" s="5"/>
      <c r="W152" s="5"/>
      <c r="Y152" s="14"/>
    </row>
    <row r="153" spans="6:25" ht="12.75">
      <c r="F153" s="5"/>
      <c r="G153" s="5"/>
      <c r="M153"/>
      <c r="V153" s="5"/>
      <c r="W153" s="5"/>
      <c r="Y153" s="14"/>
    </row>
    <row r="154" spans="1:25" ht="12.75">
      <c r="A154" s="210" t="s">
        <v>51</v>
      </c>
      <c r="B154" s="210"/>
      <c r="F154" s="5">
        <f>SUM(D155,D156)</f>
        <v>88</v>
      </c>
      <c r="G154" s="5">
        <f>SUM(E155,E156)</f>
        <v>52</v>
      </c>
      <c r="M154"/>
      <c r="V154" s="5"/>
      <c r="W154" s="5"/>
      <c r="Y154" s="14"/>
    </row>
    <row r="155" spans="1:25" ht="12.75">
      <c r="A155" t="s">
        <v>9</v>
      </c>
      <c r="D155">
        <v>46</v>
      </c>
      <c r="E155">
        <v>28</v>
      </c>
      <c r="F155" s="5"/>
      <c r="G155" s="5"/>
      <c r="M155"/>
      <c r="V155" s="5"/>
      <c r="W155" s="5"/>
      <c r="Y155" s="14"/>
    </row>
    <row r="156" spans="1:25" ht="12.75">
      <c r="A156" t="s">
        <v>209</v>
      </c>
      <c r="D156">
        <v>42</v>
      </c>
      <c r="E156">
        <v>24</v>
      </c>
      <c r="F156" s="5"/>
      <c r="G156" s="5"/>
      <c r="M156"/>
      <c r="V156" s="5"/>
      <c r="W156" s="5"/>
      <c r="Y156" s="14"/>
    </row>
    <row r="157" spans="6:25" ht="12.75">
      <c r="F157" s="5"/>
      <c r="G157" s="5"/>
      <c r="M157"/>
      <c r="V157" s="5"/>
      <c r="W157" s="5"/>
      <c r="Y157" s="14"/>
    </row>
    <row r="158" spans="1:25" ht="12.75">
      <c r="A158" s="34" t="s">
        <v>564</v>
      </c>
      <c r="B158" s="34"/>
      <c r="F158" s="5">
        <f>SUM(D159,D160)</f>
        <v>77</v>
      </c>
      <c r="G158" s="5">
        <f>SUM(E159,E160)</f>
        <v>51</v>
      </c>
      <c r="M158"/>
      <c r="V158" s="5"/>
      <c r="W158" s="5"/>
      <c r="Y158" s="14"/>
    </row>
    <row r="159" spans="1:25" ht="12.75">
      <c r="A159" t="s">
        <v>596</v>
      </c>
      <c r="D159">
        <v>44</v>
      </c>
      <c r="E159">
        <v>28</v>
      </c>
      <c r="F159" s="5"/>
      <c r="G159" s="5"/>
      <c r="M159"/>
      <c r="V159" s="5"/>
      <c r="W159" s="5"/>
      <c r="Y159" s="14"/>
    </row>
    <row r="160" spans="1:25" ht="12.75">
      <c r="A160" t="s">
        <v>66</v>
      </c>
      <c r="D160">
        <v>33</v>
      </c>
      <c r="E160">
        <v>23</v>
      </c>
      <c r="F160" s="5"/>
      <c r="G160" s="5"/>
      <c r="M160"/>
      <c r="V160" s="5"/>
      <c r="W160" s="5"/>
      <c r="Y160" s="14"/>
    </row>
    <row r="161" spans="6:25" ht="12.75">
      <c r="F161" s="5"/>
      <c r="G161" s="5"/>
      <c r="M161"/>
      <c r="V161" s="5"/>
      <c r="W161" s="5"/>
      <c r="Y161" s="14"/>
    </row>
    <row r="162" spans="1:25" ht="12.75">
      <c r="A162" s="210"/>
      <c r="B162" s="210"/>
      <c r="F162" s="5"/>
      <c r="G162" s="5"/>
      <c r="M162"/>
      <c r="V162" s="5"/>
      <c r="W162" s="5"/>
      <c r="Y162" s="14"/>
    </row>
    <row r="163" spans="6:25" ht="12.75">
      <c r="F163" s="5"/>
      <c r="G163" s="5"/>
      <c r="M163"/>
      <c r="V163" s="5"/>
      <c r="W163" s="5"/>
      <c r="Y163" s="14"/>
    </row>
    <row r="164" spans="6:25" ht="12.75">
      <c r="F164" s="5"/>
      <c r="G164" s="5"/>
      <c r="M164"/>
      <c r="V164" s="5"/>
      <c r="W164" s="5"/>
      <c r="Y164" s="14"/>
    </row>
    <row r="165" spans="6:25" ht="12.75">
      <c r="F165" s="5"/>
      <c r="G165" s="5"/>
      <c r="M165"/>
      <c r="V165" s="5"/>
      <c r="W165" s="5"/>
      <c r="Y165" s="14"/>
    </row>
    <row r="166" spans="1:25" ht="18">
      <c r="A166" s="244" t="s">
        <v>597</v>
      </c>
      <c r="B166" s="244"/>
      <c r="F166" s="5"/>
      <c r="G166" s="5"/>
      <c r="M166"/>
      <c r="V166" s="5"/>
      <c r="W166" s="5"/>
      <c r="Y166" s="14"/>
    </row>
    <row r="167" spans="1:25" ht="12.75">
      <c r="A167" s="5" t="s">
        <v>562</v>
      </c>
      <c r="B167" s="5"/>
      <c r="F167" s="5">
        <f>SUM(D168,D169)</f>
        <v>59</v>
      </c>
      <c r="G167" s="5">
        <f>SUM(E168,E169)</f>
        <v>39</v>
      </c>
      <c r="M167"/>
      <c r="V167" s="5"/>
      <c r="W167" s="5"/>
      <c r="Y167" s="14"/>
    </row>
    <row r="168" spans="1:25" ht="12.75">
      <c r="A168" t="s">
        <v>190</v>
      </c>
      <c r="D168">
        <v>36</v>
      </c>
      <c r="E168">
        <v>24</v>
      </c>
      <c r="F168" s="5"/>
      <c r="G168" s="5"/>
      <c r="M168"/>
      <c r="V168" s="5"/>
      <c r="W168" s="5"/>
      <c r="Y168" s="14"/>
    </row>
    <row r="169" spans="1:25" ht="12.75">
      <c r="A169" t="s">
        <v>89</v>
      </c>
      <c r="D169">
        <v>23</v>
      </c>
      <c r="E169">
        <v>15</v>
      </c>
      <c r="F169" s="5"/>
      <c r="G169" s="5"/>
      <c r="M169"/>
      <c r="V169" s="5"/>
      <c r="W169" s="5"/>
      <c r="Y169" s="14"/>
    </row>
    <row r="170" spans="1:25" ht="12.75">
      <c r="A170" s="7"/>
      <c r="B170" s="7"/>
      <c r="M170"/>
      <c r="V170" s="5"/>
      <c r="W170" s="5"/>
      <c r="Y170" s="14"/>
    </row>
    <row r="171" ht="12.75">
      <c r="M171"/>
    </row>
    <row r="172" ht="12.75">
      <c r="M172"/>
    </row>
    <row r="173" spans="1:13" ht="12.75">
      <c r="A173" t="s">
        <v>598</v>
      </c>
      <c r="M173"/>
    </row>
    <row r="174" ht="12.75">
      <c r="M174"/>
    </row>
    <row r="175" spans="1:13" ht="12.75">
      <c r="A175" t="s">
        <v>9</v>
      </c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</sheetData>
  <sheetProtection/>
  <mergeCells count="39">
    <mergeCell ref="A131:B131"/>
    <mergeCell ref="A139:B139"/>
    <mergeCell ref="A150:B150"/>
    <mergeCell ref="A154:B154"/>
    <mergeCell ref="A162:B162"/>
    <mergeCell ref="A166:B166"/>
    <mergeCell ref="O73:P73"/>
    <mergeCell ref="Q73:R73"/>
    <mergeCell ref="S73:T73"/>
    <mergeCell ref="A109:B109"/>
    <mergeCell ref="A114:B114"/>
    <mergeCell ref="A124:B124"/>
    <mergeCell ref="M73:N73"/>
    <mergeCell ref="A65:C65"/>
    <mergeCell ref="A73:C73"/>
    <mergeCell ref="E73:F73"/>
    <mergeCell ref="G73:H73"/>
    <mergeCell ref="I73:J73"/>
    <mergeCell ref="K73:L73"/>
    <mergeCell ref="S5:T5"/>
    <mergeCell ref="A53:C53"/>
    <mergeCell ref="E54:F54"/>
    <mergeCell ref="G54:H54"/>
    <mergeCell ref="I54:J54"/>
    <mergeCell ref="K54:L54"/>
    <mergeCell ref="M54:N54"/>
    <mergeCell ref="O54:P54"/>
    <mergeCell ref="Q54:R54"/>
    <mergeCell ref="S54:T54"/>
    <mergeCell ref="V1:X1"/>
    <mergeCell ref="A2:Y2"/>
    <mergeCell ref="A3:C3"/>
    <mergeCell ref="E5:F5"/>
    <mergeCell ref="G5:H5"/>
    <mergeCell ref="I5:J5"/>
    <mergeCell ref="K5:L5"/>
    <mergeCell ref="M5:N5"/>
    <mergeCell ref="O5:P5"/>
    <mergeCell ref="Q5:R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5"/>
  <sheetViews>
    <sheetView zoomScalePageLayoutView="0" workbookViewId="0" topLeftCell="A1">
      <selection activeCell="R185" sqref="R18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5.57421875" style="0" customWidth="1"/>
    <col min="4" max="4" width="3.7109375" style="0" customWidth="1"/>
    <col min="5" max="6" width="3.57421875" style="0" customWidth="1"/>
    <col min="7" max="12" width="1.8515625" style="0" customWidth="1"/>
    <col min="13" max="14" width="9.140625" style="7" customWidth="1"/>
  </cols>
  <sheetData>
    <row r="1" spans="1:16" ht="26.25">
      <c r="A1" s="246" t="s">
        <v>640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69"/>
      <c r="P1" s="69"/>
    </row>
    <row r="2" spans="1:16" ht="18.75">
      <c r="A2" s="247" t="s">
        <v>641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1"/>
      <c r="P2" s="70"/>
    </row>
    <row r="3" spans="13:16" ht="12.75">
      <c r="M3"/>
      <c r="N3"/>
      <c r="O3" s="1"/>
      <c r="P3" s="70"/>
    </row>
    <row r="4" spans="1:17" ht="15">
      <c r="A4" s="152" t="s">
        <v>106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"/>
      <c r="P4" s="1"/>
      <c r="Q4" s="7"/>
    </row>
    <row r="5" spans="1:17" ht="15">
      <c r="A5" s="152" t="s">
        <v>107</v>
      </c>
      <c r="B5" s="152" t="s">
        <v>1</v>
      </c>
      <c r="C5" s="152" t="s">
        <v>2</v>
      </c>
      <c r="D5" s="245" t="s">
        <v>108</v>
      </c>
      <c r="E5" s="245"/>
      <c r="F5" s="245"/>
      <c r="G5" s="245"/>
      <c r="H5" s="245"/>
      <c r="I5" s="245"/>
      <c r="J5" s="245"/>
      <c r="K5" s="245"/>
      <c r="L5" s="245"/>
      <c r="M5" s="245"/>
      <c r="N5" s="152" t="s">
        <v>642</v>
      </c>
      <c r="O5" s="1"/>
      <c r="P5" s="1"/>
      <c r="Q5" s="70"/>
    </row>
    <row r="6" spans="1:17" ht="12.75">
      <c r="A6">
        <v>1</v>
      </c>
      <c r="B6" t="s">
        <v>197</v>
      </c>
      <c r="C6" t="s">
        <v>118</v>
      </c>
      <c r="D6">
        <v>6</v>
      </c>
      <c r="E6">
        <v>6</v>
      </c>
      <c r="F6">
        <v>6</v>
      </c>
      <c r="G6">
        <v>5</v>
      </c>
      <c r="H6">
        <v>5</v>
      </c>
      <c r="I6">
        <v>5</v>
      </c>
      <c r="J6">
        <v>5</v>
      </c>
      <c r="K6">
        <v>6</v>
      </c>
      <c r="L6" t="s">
        <v>114</v>
      </c>
      <c r="M6" t="s">
        <v>643</v>
      </c>
      <c r="N6"/>
      <c r="O6" s="1"/>
      <c r="P6" s="1"/>
      <c r="Q6" s="7"/>
    </row>
    <row r="7" spans="1:17" ht="12.75">
      <c r="A7">
        <v>2</v>
      </c>
      <c r="B7" t="s">
        <v>220</v>
      </c>
      <c r="C7" t="s">
        <v>105</v>
      </c>
      <c r="D7">
        <v>6</v>
      </c>
      <c r="E7">
        <v>5</v>
      </c>
      <c r="F7">
        <v>6</v>
      </c>
      <c r="G7">
        <v>4</v>
      </c>
      <c r="H7">
        <v>5</v>
      </c>
      <c r="I7">
        <v>4</v>
      </c>
      <c r="J7">
        <v>6</v>
      </c>
      <c r="K7">
        <v>6</v>
      </c>
      <c r="L7" t="s">
        <v>114</v>
      </c>
      <c r="M7" t="s">
        <v>644</v>
      </c>
      <c r="N7"/>
      <c r="O7" s="1"/>
      <c r="P7" s="1"/>
      <c r="Q7" s="7"/>
    </row>
    <row r="8" spans="1:17" ht="12.75">
      <c r="A8">
        <v>3</v>
      </c>
      <c r="B8" t="s">
        <v>152</v>
      </c>
      <c r="C8" t="s">
        <v>121</v>
      </c>
      <c r="D8">
        <v>4</v>
      </c>
      <c r="E8">
        <v>4</v>
      </c>
      <c r="F8">
        <v>6</v>
      </c>
      <c r="G8">
        <v>5</v>
      </c>
      <c r="H8">
        <v>3</v>
      </c>
      <c r="I8">
        <v>6</v>
      </c>
      <c r="J8">
        <v>6</v>
      </c>
      <c r="K8">
        <v>6</v>
      </c>
      <c r="L8" t="s">
        <v>114</v>
      </c>
      <c r="M8" t="s">
        <v>645</v>
      </c>
      <c r="N8"/>
      <c r="O8" s="1"/>
      <c r="P8" s="1"/>
      <c r="Q8" s="7"/>
    </row>
    <row r="9" spans="1:17" ht="12.75">
      <c r="A9">
        <v>4</v>
      </c>
      <c r="B9" t="s">
        <v>646</v>
      </c>
      <c r="C9" t="s">
        <v>118</v>
      </c>
      <c r="D9">
        <v>6</v>
      </c>
      <c r="E9">
        <v>6</v>
      </c>
      <c r="F9">
        <v>5</v>
      </c>
      <c r="G9">
        <v>4</v>
      </c>
      <c r="H9">
        <v>4</v>
      </c>
      <c r="I9">
        <v>6</v>
      </c>
      <c r="J9">
        <v>2</v>
      </c>
      <c r="K9">
        <v>5</v>
      </c>
      <c r="L9" t="s">
        <v>114</v>
      </c>
      <c r="M9" t="s">
        <v>647</v>
      </c>
      <c r="N9"/>
      <c r="O9" s="1"/>
      <c r="P9" s="1"/>
      <c r="Q9" s="7"/>
    </row>
    <row r="10" spans="1:17" ht="12.75">
      <c r="A10">
        <v>5</v>
      </c>
      <c r="B10" t="s">
        <v>206</v>
      </c>
      <c r="C10" t="s">
        <v>121</v>
      </c>
      <c r="D10">
        <v>4</v>
      </c>
      <c r="E10">
        <v>2</v>
      </c>
      <c r="F10">
        <v>6</v>
      </c>
      <c r="G10">
        <v>3</v>
      </c>
      <c r="H10">
        <v>4</v>
      </c>
      <c r="I10">
        <v>3</v>
      </c>
      <c r="J10">
        <v>1</v>
      </c>
      <c r="K10">
        <v>4</v>
      </c>
      <c r="L10" t="s">
        <v>114</v>
      </c>
      <c r="M10" t="s">
        <v>648</v>
      </c>
      <c r="N10"/>
      <c r="O10" s="1"/>
      <c r="P10" s="1"/>
      <c r="Q10" s="7"/>
    </row>
    <row r="11" spans="13:17" ht="12.75">
      <c r="M11"/>
      <c r="N11"/>
      <c r="O11" s="1"/>
      <c r="P11" s="1"/>
      <c r="Q11" s="73"/>
    </row>
    <row r="12" spans="1:16" ht="15">
      <c r="A12" s="152" t="s">
        <v>119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"/>
      <c r="P12" s="1"/>
    </row>
    <row r="13" spans="1:17" ht="15">
      <c r="A13" s="152" t="s">
        <v>107</v>
      </c>
      <c r="B13" s="152" t="s">
        <v>1</v>
      </c>
      <c r="C13" s="152" t="s">
        <v>2</v>
      </c>
      <c r="D13" s="245" t="s">
        <v>108</v>
      </c>
      <c r="E13" s="245"/>
      <c r="F13" s="245"/>
      <c r="G13" s="245"/>
      <c r="H13" s="245"/>
      <c r="I13" s="245"/>
      <c r="J13" s="245"/>
      <c r="K13" s="245"/>
      <c r="L13" s="245"/>
      <c r="M13" s="245"/>
      <c r="N13" s="153" t="s">
        <v>642</v>
      </c>
      <c r="O13" s="1"/>
      <c r="P13" s="1"/>
      <c r="Q13" s="157"/>
    </row>
    <row r="14" spans="1:16" ht="12.75">
      <c r="A14">
        <v>1</v>
      </c>
      <c r="B14" t="s">
        <v>221</v>
      </c>
      <c r="C14" t="s">
        <v>111</v>
      </c>
      <c r="D14">
        <v>6</v>
      </c>
      <c r="E14">
        <v>6</v>
      </c>
      <c r="F14">
        <v>6</v>
      </c>
      <c r="G14">
        <v>5</v>
      </c>
      <c r="H14">
        <v>6</v>
      </c>
      <c r="I14">
        <v>6</v>
      </c>
      <c r="J14">
        <v>6</v>
      </c>
      <c r="K14">
        <v>6</v>
      </c>
      <c r="L14" t="s">
        <v>114</v>
      </c>
      <c r="M14" t="s">
        <v>649</v>
      </c>
      <c r="N14" t="s">
        <v>650</v>
      </c>
      <c r="O14" s="1"/>
      <c r="P14" s="1"/>
    </row>
    <row r="15" spans="1:16" ht="12.75">
      <c r="A15">
        <v>2</v>
      </c>
      <c r="B15" t="s">
        <v>77</v>
      </c>
      <c r="C15" t="s">
        <v>111</v>
      </c>
      <c r="D15">
        <v>6</v>
      </c>
      <c r="E15">
        <v>6</v>
      </c>
      <c r="F15">
        <v>6</v>
      </c>
      <c r="G15">
        <v>6</v>
      </c>
      <c r="H15">
        <v>5</v>
      </c>
      <c r="I15">
        <v>5</v>
      </c>
      <c r="J15">
        <v>6</v>
      </c>
      <c r="K15">
        <v>6</v>
      </c>
      <c r="L15" t="s">
        <v>114</v>
      </c>
      <c r="M15" t="s">
        <v>651</v>
      </c>
      <c r="N15" t="s">
        <v>652</v>
      </c>
      <c r="O15" s="1"/>
      <c r="P15" s="1"/>
    </row>
    <row r="16" spans="1:14" ht="12.75">
      <c r="A16">
        <v>3</v>
      </c>
      <c r="B16" t="s">
        <v>75</v>
      </c>
      <c r="C16" t="s">
        <v>111</v>
      </c>
      <c r="D16">
        <v>5</v>
      </c>
      <c r="E16">
        <v>5</v>
      </c>
      <c r="F16">
        <v>6</v>
      </c>
      <c r="G16">
        <v>5</v>
      </c>
      <c r="H16">
        <v>6</v>
      </c>
      <c r="I16">
        <v>4</v>
      </c>
      <c r="J16">
        <v>6</v>
      </c>
      <c r="K16">
        <v>6</v>
      </c>
      <c r="L16" t="s">
        <v>114</v>
      </c>
      <c r="M16" t="s">
        <v>653</v>
      </c>
      <c r="N16"/>
    </row>
    <row r="17" spans="1:14" ht="12.75">
      <c r="A17">
        <v>4</v>
      </c>
      <c r="B17" t="s">
        <v>70</v>
      </c>
      <c r="C17" t="s">
        <v>105</v>
      </c>
      <c r="D17">
        <v>4</v>
      </c>
      <c r="E17">
        <v>6</v>
      </c>
      <c r="F17">
        <v>6</v>
      </c>
      <c r="G17">
        <v>5</v>
      </c>
      <c r="H17">
        <v>3</v>
      </c>
      <c r="I17">
        <v>6</v>
      </c>
      <c r="J17">
        <v>6</v>
      </c>
      <c r="K17">
        <v>6</v>
      </c>
      <c r="L17" t="s">
        <v>114</v>
      </c>
      <c r="M17" t="s">
        <v>654</v>
      </c>
      <c r="N17"/>
    </row>
    <row r="18" spans="1:14" ht="12.75">
      <c r="A18">
        <v>5</v>
      </c>
      <c r="B18" t="s">
        <v>71</v>
      </c>
      <c r="C18" t="s">
        <v>118</v>
      </c>
      <c r="D18">
        <v>6</v>
      </c>
      <c r="E18">
        <v>6</v>
      </c>
      <c r="F18">
        <v>6</v>
      </c>
      <c r="G18">
        <v>4</v>
      </c>
      <c r="H18">
        <v>4</v>
      </c>
      <c r="I18">
        <v>6</v>
      </c>
      <c r="J18">
        <v>5</v>
      </c>
      <c r="K18">
        <v>5</v>
      </c>
      <c r="L18" t="s">
        <v>114</v>
      </c>
      <c r="M18" t="s">
        <v>655</v>
      </c>
      <c r="N18"/>
    </row>
    <row r="19" spans="1:14" ht="12.75">
      <c r="A19">
        <v>6</v>
      </c>
      <c r="B19" t="s">
        <v>93</v>
      </c>
      <c r="C19" t="s">
        <v>111</v>
      </c>
      <c r="D19">
        <v>5</v>
      </c>
      <c r="E19">
        <v>5</v>
      </c>
      <c r="F19">
        <v>6</v>
      </c>
      <c r="G19">
        <v>2</v>
      </c>
      <c r="H19">
        <v>5</v>
      </c>
      <c r="I19">
        <v>5</v>
      </c>
      <c r="J19">
        <v>5</v>
      </c>
      <c r="K19">
        <v>6</v>
      </c>
      <c r="L19" t="s">
        <v>114</v>
      </c>
      <c r="M19" t="s">
        <v>656</v>
      </c>
      <c r="N19"/>
    </row>
    <row r="20" spans="1:14" ht="12.75">
      <c r="A20">
        <v>7</v>
      </c>
      <c r="B20" t="s">
        <v>79</v>
      </c>
      <c r="C20" t="s">
        <v>121</v>
      </c>
      <c r="D20">
        <v>5</v>
      </c>
      <c r="E20">
        <v>6</v>
      </c>
      <c r="F20">
        <v>6</v>
      </c>
      <c r="G20">
        <v>2</v>
      </c>
      <c r="H20">
        <v>5</v>
      </c>
      <c r="I20">
        <v>4</v>
      </c>
      <c r="J20">
        <v>5</v>
      </c>
      <c r="K20">
        <v>5</v>
      </c>
      <c r="L20" t="s">
        <v>114</v>
      </c>
      <c r="M20" t="s">
        <v>657</v>
      </c>
      <c r="N20"/>
    </row>
    <row r="21" spans="1:14" ht="12.75">
      <c r="A21">
        <v>8</v>
      </c>
      <c r="B21" t="s">
        <v>17</v>
      </c>
      <c r="C21" t="s">
        <v>189</v>
      </c>
      <c r="D21">
        <v>5</v>
      </c>
      <c r="E21">
        <v>4</v>
      </c>
      <c r="F21">
        <v>5</v>
      </c>
      <c r="G21">
        <v>5</v>
      </c>
      <c r="H21">
        <v>6</v>
      </c>
      <c r="I21">
        <v>4</v>
      </c>
      <c r="J21">
        <v>4</v>
      </c>
      <c r="K21">
        <v>5</v>
      </c>
      <c r="L21" t="s">
        <v>114</v>
      </c>
      <c r="M21" t="s">
        <v>658</v>
      </c>
      <c r="N21"/>
    </row>
    <row r="22" spans="1:14" ht="12.75">
      <c r="A22">
        <v>9</v>
      </c>
      <c r="B22" t="s">
        <v>659</v>
      </c>
      <c r="C22" t="s">
        <v>189</v>
      </c>
      <c r="D22">
        <v>6</v>
      </c>
      <c r="E22">
        <v>3</v>
      </c>
      <c r="F22">
        <v>6</v>
      </c>
      <c r="G22">
        <v>3</v>
      </c>
      <c r="H22">
        <v>5</v>
      </c>
      <c r="I22">
        <v>4</v>
      </c>
      <c r="J22">
        <v>3</v>
      </c>
      <c r="K22">
        <v>6</v>
      </c>
      <c r="L22" t="s">
        <v>114</v>
      </c>
      <c r="M22" t="s">
        <v>660</v>
      </c>
      <c r="N22"/>
    </row>
    <row r="23" spans="13:14" ht="12.75">
      <c r="M23"/>
      <c r="N23"/>
    </row>
    <row r="24" spans="1:14" ht="15">
      <c r="A24" s="152" t="s">
        <v>126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15">
      <c r="A25" s="152" t="s">
        <v>107</v>
      </c>
      <c r="B25" s="152" t="s">
        <v>1</v>
      </c>
      <c r="C25" s="152" t="s">
        <v>2</v>
      </c>
      <c r="D25" s="245" t="s">
        <v>108</v>
      </c>
      <c r="E25" s="245"/>
      <c r="F25" s="245"/>
      <c r="G25" s="245"/>
      <c r="H25" s="245"/>
      <c r="I25" s="245"/>
      <c r="J25" s="245"/>
      <c r="K25" s="245"/>
      <c r="L25" s="245"/>
      <c r="M25" s="245"/>
      <c r="N25" s="153" t="s">
        <v>642</v>
      </c>
    </row>
    <row r="26" spans="1:14" ht="15">
      <c r="A26">
        <v>1</v>
      </c>
      <c r="B26" t="s">
        <v>7</v>
      </c>
      <c r="C26" t="s">
        <v>121</v>
      </c>
      <c r="D26">
        <v>6</v>
      </c>
      <c r="E26">
        <v>6</v>
      </c>
      <c r="F26">
        <v>6</v>
      </c>
      <c r="G26">
        <v>6</v>
      </c>
      <c r="H26">
        <v>6</v>
      </c>
      <c r="I26">
        <v>6</v>
      </c>
      <c r="J26">
        <v>6</v>
      </c>
      <c r="K26">
        <v>6</v>
      </c>
      <c r="L26" t="s">
        <v>114</v>
      </c>
      <c r="M26" t="s">
        <v>661</v>
      </c>
      <c r="N26" s="154" t="s">
        <v>650</v>
      </c>
    </row>
    <row r="27" spans="1:14" ht="15">
      <c r="A27">
        <v>2</v>
      </c>
      <c r="B27" t="s">
        <v>73</v>
      </c>
      <c r="C27" t="s">
        <v>105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 t="s">
        <v>114</v>
      </c>
      <c r="M27" t="s">
        <v>662</v>
      </c>
      <c r="N27" s="154" t="s">
        <v>650</v>
      </c>
    </row>
    <row r="28" spans="1:14" ht="15">
      <c r="A28">
        <v>3</v>
      </c>
      <c r="B28" t="s">
        <v>8</v>
      </c>
      <c r="C28" t="s">
        <v>105</v>
      </c>
      <c r="D28">
        <v>6</v>
      </c>
      <c r="E28">
        <v>6</v>
      </c>
      <c r="F28">
        <v>6</v>
      </c>
      <c r="G28">
        <v>6</v>
      </c>
      <c r="H28">
        <v>6</v>
      </c>
      <c r="I28">
        <v>6</v>
      </c>
      <c r="J28">
        <v>6</v>
      </c>
      <c r="K28">
        <v>6</v>
      </c>
      <c r="L28" t="s">
        <v>114</v>
      </c>
      <c r="M28" t="s">
        <v>663</v>
      </c>
      <c r="N28" s="154" t="s">
        <v>650</v>
      </c>
    </row>
    <row r="29" spans="1:14" ht="15">
      <c r="A29">
        <v>4</v>
      </c>
      <c r="B29" t="s">
        <v>74</v>
      </c>
      <c r="C29" t="s">
        <v>118</v>
      </c>
      <c r="D29">
        <v>6</v>
      </c>
      <c r="E29">
        <v>6</v>
      </c>
      <c r="F29">
        <v>6</v>
      </c>
      <c r="G29">
        <v>5</v>
      </c>
      <c r="H29">
        <v>6</v>
      </c>
      <c r="I29">
        <v>6</v>
      </c>
      <c r="J29">
        <v>6</v>
      </c>
      <c r="K29">
        <v>6</v>
      </c>
      <c r="L29" t="s">
        <v>114</v>
      </c>
      <c r="M29" t="s">
        <v>664</v>
      </c>
      <c r="N29" s="154" t="s">
        <v>650</v>
      </c>
    </row>
    <row r="30" spans="1:14" ht="15">
      <c r="A30">
        <v>5</v>
      </c>
      <c r="B30" t="s">
        <v>34</v>
      </c>
      <c r="C30" t="s">
        <v>121</v>
      </c>
      <c r="D30">
        <v>6</v>
      </c>
      <c r="E30">
        <v>6</v>
      </c>
      <c r="F30">
        <v>6</v>
      </c>
      <c r="G30">
        <v>6</v>
      </c>
      <c r="H30">
        <v>6</v>
      </c>
      <c r="I30">
        <v>6</v>
      </c>
      <c r="J30">
        <v>5</v>
      </c>
      <c r="K30">
        <v>6</v>
      </c>
      <c r="L30" t="s">
        <v>114</v>
      </c>
      <c r="M30" t="s">
        <v>665</v>
      </c>
      <c r="N30" s="154" t="s">
        <v>650</v>
      </c>
    </row>
    <row r="31" spans="1:14" ht="15">
      <c r="A31">
        <v>6</v>
      </c>
      <c r="B31" t="s">
        <v>153</v>
      </c>
      <c r="C31" t="s">
        <v>121</v>
      </c>
      <c r="D31">
        <v>6</v>
      </c>
      <c r="E31">
        <v>5</v>
      </c>
      <c r="F31">
        <v>6</v>
      </c>
      <c r="G31">
        <v>6</v>
      </c>
      <c r="H31">
        <v>6</v>
      </c>
      <c r="I31">
        <v>6</v>
      </c>
      <c r="J31">
        <v>6</v>
      </c>
      <c r="K31">
        <v>6</v>
      </c>
      <c r="L31" t="s">
        <v>114</v>
      </c>
      <c r="M31" t="s">
        <v>666</v>
      </c>
      <c r="N31" s="154" t="s">
        <v>650</v>
      </c>
    </row>
    <row r="32" spans="1:14" ht="15">
      <c r="A32">
        <v>7</v>
      </c>
      <c r="B32" t="s">
        <v>667</v>
      </c>
      <c r="C32" t="s">
        <v>111</v>
      </c>
      <c r="D32">
        <v>6</v>
      </c>
      <c r="E32">
        <v>6</v>
      </c>
      <c r="F32">
        <v>6</v>
      </c>
      <c r="G32">
        <v>6</v>
      </c>
      <c r="H32">
        <v>6</v>
      </c>
      <c r="I32">
        <v>6</v>
      </c>
      <c r="J32">
        <v>5</v>
      </c>
      <c r="K32">
        <v>6</v>
      </c>
      <c r="L32" t="s">
        <v>114</v>
      </c>
      <c r="M32" t="s">
        <v>666</v>
      </c>
      <c r="N32" s="154" t="s">
        <v>650</v>
      </c>
    </row>
    <row r="33" spans="1:14" ht="15">
      <c r="A33">
        <v>8</v>
      </c>
      <c r="B33" t="s">
        <v>99</v>
      </c>
      <c r="C33" t="s">
        <v>118</v>
      </c>
      <c r="D33">
        <v>6</v>
      </c>
      <c r="E33">
        <v>5</v>
      </c>
      <c r="F33">
        <v>6</v>
      </c>
      <c r="G33">
        <v>5</v>
      </c>
      <c r="H33">
        <v>6</v>
      </c>
      <c r="I33">
        <v>6</v>
      </c>
      <c r="J33">
        <v>6</v>
      </c>
      <c r="K33">
        <v>6</v>
      </c>
      <c r="L33" t="s">
        <v>114</v>
      </c>
      <c r="M33" t="s">
        <v>668</v>
      </c>
      <c r="N33" s="154" t="s">
        <v>652</v>
      </c>
    </row>
    <row r="34" spans="1:14" ht="15">
      <c r="A34">
        <v>9</v>
      </c>
      <c r="B34" t="s">
        <v>100</v>
      </c>
      <c r="C34" t="s">
        <v>121</v>
      </c>
      <c r="D34">
        <v>6</v>
      </c>
      <c r="E34">
        <v>6</v>
      </c>
      <c r="F34">
        <v>5</v>
      </c>
      <c r="G34">
        <v>6</v>
      </c>
      <c r="H34">
        <v>6</v>
      </c>
      <c r="I34">
        <v>6</v>
      </c>
      <c r="J34">
        <v>6</v>
      </c>
      <c r="K34">
        <v>5</v>
      </c>
      <c r="L34" t="s">
        <v>114</v>
      </c>
      <c r="M34" t="s">
        <v>669</v>
      </c>
      <c r="N34" s="154" t="s">
        <v>652</v>
      </c>
    </row>
    <row r="35" spans="1:14" ht="15">
      <c r="A35">
        <v>10</v>
      </c>
      <c r="B35" t="s">
        <v>58</v>
      </c>
      <c r="C35" t="s">
        <v>105</v>
      </c>
      <c r="D35">
        <v>6</v>
      </c>
      <c r="E35">
        <v>6</v>
      </c>
      <c r="F35">
        <v>6</v>
      </c>
      <c r="G35">
        <v>5</v>
      </c>
      <c r="H35">
        <v>5</v>
      </c>
      <c r="I35">
        <v>6</v>
      </c>
      <c r="J35">
        <v>6</v>
      </c>
      <c r="K35">
        <v>6</v>
      </c>
      <c r="L35" t="s">
        <v>114</v>
      </c>
      <c r="M35" t="s">
        <v>670</v>
      </c>
      <c r="N35" s="154" t="s">
        <v>652</v>
      </c>
    </row>
    <row r="36" spans="1:14" ht="15">
      <c r="A36">
        <v>11</v>
      </c>
      <c r="B36" t="s">
        <v>42</v>
      </c>
      <c r="C36" t="s">
        <v>111</v>
      </c>
      <c r="D36">
        <v>6</v>
      </c>
      <c r="E36">
        <v>6</v>
      </c>
      <c r="F36">
        <v>6</v>
      </c>
      <c r="G36">
        <v>5</v>
      </c>
      <c r="H36">
        <v>6</v>
      </c>
      <c r="I36">
        <v>6</v>
      </c>
      <c r="J36">
        <v>5</v>
      </c>
      <c r="K36">
        <v>6</v>
      </c>
      <c r="L36" t="s">
        <v>114</v>
      </c>
      <c r="M36" t="s">
        <v>671</v>
      </c>
      <c r="N36" s="154" t="s">
        <v>652</v>
      </c>
    </row>
    <row r="37" spans="1:14" ht="12.75">
      <c r="A37">
        <v>12</v>
      </c>
      <c r="B37" t="s">
        <v>78</v>
      </c>
      <c r="C37" t="s">
        <v>111</v>
      </c>
      <c r="D37">
        <v>6</v>
      </c>
      <c r="E37">
        <v>5</v>
      </c>
      <c r="F37">
        <v>6</v>
      </c>
      <c r="G37">
        <v>4</v>
      </c>
      <c r="H37">
        <v>5</v>
      </c>
      <c r="I37">
        <v>6</v>
      </c>
      <c r="J37">
        <v>6</v>
      </c>
      <c r="K37">
        <v>6</v>
      </c>
      <c r="L37" t="s">
        <v>114</v>
      </c>
      <c r="M37" t="s">
        <v>672</v>
      </c>
      <c r="N37"/>
    </row>
    <row r="38" spans="1:14" ht="12.75">
      <c r="A38">
        <v>13</v>
      </c>
      <c r="B38" t="s">
        <v>43</v>
      </c>
      <c r="C38" t="s">
        <v>111</v>
      </c>
      <c r="D38">
        <v>5</v>
      </c>
      <c r="E38">
        <v>4</v>
      </c>
      <c r="F38">
        <v>6</v>
      </c>
      <c r="G38">
        <v>6</v>
      </c>
      <c r="H38">
        <v>5</v>
      </c>
      <c r="I38">
        <v>6</v>
      </c>
      <c r="J38">
        <v>6</v>
      </c>
      <c r="K38">
        <v>6</v>
      </c>
      <c r="L38" t="s">
        <v>114</v>
      </c>
      <c r="M38" t="s">
        <v>673</v>
      </c>
      <c r="N38"/>
    </row>
    <row r="39" spans="1:14" ht="12.75">
      <c r="A39">
        <v>14</v>
      </c>
      <c r="B39" t="s">
        <v>87</v>
      </c>
      <c r="C39" t="s">
        <v>111</v>
      </c>
      <c r="D39">
        <v>6</v>
      </c>
      <c r="E39">
        <v>5</v>
      </c>
      <c r="F39">
        <v>6</v>
      </c>
      <c r="G39">
        <v>4</v>
      </c>
      <c r="H39">
        <v>6</v>
      </c>
      <c r="I39">
        <v>6</v>
      </c>
      <c r="J39">
        <v>5</v>
      </c>
      <c r="K39">
        <v>5</v>
      </c>
      <c r="L39" t="s">
        <v>114</v>
      </c>
      <c r="M39" t="s">
        <v>674</v>
      </c>
      <c r="N39"/>
    </row>
    <row r="40" spans="1:14" ht="12.75">
      <c r="A40">
        <v>15</v>
      </c>
      <c r="B40" t="s">
        <v>11</v>
      </c>
      <c r="C40" t="s">
        <v>105</v>
      </c>
      <c r="D40">
        <v>6</v>
      </c>
      <c r="E40">
        <v>6</v>
      </c>
      <c r="F40">
        <v>6</v>
      </c>
      <c r="G40">
        <v>5</v>
      </c>
      <c r="H40">
        <v>5</v>
      </c>
      <c r="I40">
        <v>6</v>
      </c>
      <c r="J40">
        <v>3</v>
      </c>
      <c r="K40">
        <v>6</v>
      </c>
      <c r="L40" t="s">
        <v>114</v>
      </c>
      <c r="M40" t="s">
        <v>675</v>
      </c>
      <c r="N40"/>
    </row>
    <row r="41" spans="1:14" ht="12.75">
      <c r="A41">
        <v>16</v>
      </c>
      <c r="B41" t="s">
        <v>12</v>
      </c>
      <c r="C41" t="s">
        <v>111</v>
      </c>
      <c r="D41">
        <v>4</v>
      </c>
      <c r="E41">
        <v>6</v>
      </c>
      <c r="F41">
        <v>6</v>
      </c>
      <c r="G41">
        <v>4</v>
      </c>
      <c r="H41">
        <v>6</v>
      </c>
      <c r="I41">
        <v>2</v>
      </c>
      <c r="J41">
        <v>6</v>
      </c>
      <c r="K41">
        <v>6</v>
      </c>
      <c r="L41" t="s">
        <v>114</v>
      </c>
      <c r="M41" t="s">
        <v>676</v>
      </c>
      <c r="N41"/>
    </row>
    <row r="42" spans="13:14" ht="12.75">
      <c r="M42"/>
      <c r="N42"/>
    </row>
    <row r="43" spans="1:14" ht="15">
      <c r="A43" s="152" t="s">
        <v>127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ht="15">
      <c r="A44" s="152" t="s">
        <v>107</v>
      </c>
      <c r="B44" s="152" t="s">
        <v>1</v>
      </c>
      <c r="C44" s="152" t="s">
        <v>2</v>
      </c>
      <c r="D44" s="245" t="s">
        <v>108</v>
      </c>
      <c r="E44" s="245"/>
      <c r="F44" s="245"/>
      <c r="G44" s="245"/>
      <c r="H44" s="245"/>
      <c r="I44" s="245"/>
      <c r="J44" s="245"/>
      <c r="K44" s="245"/>
      <c r="L44" s="245"/>
      <c r="M44" s="245"/>
      <c r="N44" s="153" t="s">
        <v>642</v>
      </c>
    </row>
    <row r="45" spans="1:17" ht="12.75">
      <c r="A45">
        <v>1</v>
      </c>
      <c r="B45" t="s">
        <v>190</v>
      </c>
      <c r="C45" t="s">
        <v>121</v>
      </c>
      <c r="D45">
        <v>4</v>
      </c>
      <c r="E45">
        <v>6</v>
      </c>
      <c r="F45">
        <v>6</v>
      </c>
      <c r="G45">
        <v>4</v>
      </c>
      <c r="H45">
        <v>5</v>
      </c>
      <c r="I45">
        <v>3</v>
      </c>
      <c r="J45">
        <v>4</v>
      </c>
      <c r="K45">
        <v>6</v>
      </c>
      <c r="L45" t="s">
        <v>114</v>
      </c>
      <c r="M45" t="s">
        <v>677</v>
      </c>
      <c r="N45"/>
      <c r="O45" s="42"/>
      <c r="P45" s="42"/>
      <c r="Q45" s="42"/>
    </row>
    <row r="46" spans="13:14" ht="12.75">
      <c r="M46"/>
      <c r="N46"/>
    </row>
    <row r="47" spans="1:14" ht="15">
      <c r="A47" s="152" t="s">
        <v>191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1:14" ht="15">
      <c r="A48" s="152" t="s">
        <v>107</v>
      </c>
      <c r="B48" s="152" t="s">
        <v>1</v>
      </c>
      <c r="C48" s="152" t="s">
        <v>2</v>
      </c>
      <c r="D48" s="245" t="s">
        <v>108</v>
      </c>
      <c r="E48" s="245"/>
      <c r="F48" s="245"/>
      <c r="G48" s="245"/>
      <c r="H48" s="245"/>
      <c r="I48" s="245"/>
      <c r="J48" s="245"/>
      <c r="K48" s="245"/>
      <c r="L48" s="245"/>
      <c r="M48" s="245"/>
      <c r="N48" s="153" t="s">
        <v>642</v>
      </c>
    </row>
    <row r="49" spans="1:14" ht="12.75">
      <c r="A49">
        <v>1</v>
      </c>
      <c r="B49" t="s">
        <v>104</v>
      </c>
      <c r="C49" t="s">
        <v>105</v>
      </c>
      <c r="D49">
        <v>6</v>
      </c>
      <c r="E49">
        <v>5</v>
      </c>
      <c r="F49">
        <v>6</v>
      </c>
      <c r="G49">
        <v>1</v>
      </c>
      <c r="H49">
        <v>5</v>
      </c>
      <c r="I49">
        <v>4</v>
      </c>
      <c r="J49">
        <v>6</v>
      </c>
      <c r="K49">
        <v>6</v>
      </c>
      <c r="L49" t="s">
        <v>114</v>
      </c>
      <c r="M49" t="s">
        <v>678</v>
      </c>
      <c r="N49"/>
    </row>
    <row r="50" spans="1:14" ht="12.75">
      <c r="A50">
        <v>2</v>
      </c>
      <c r="B50" t="s">
        <v>208</v>
      </c>
      <c r="C50" t="s">
        <v>105</v>
      </c>
      <c r="D50">
        <v>3</v>
      </c>
      <c r="E50">
        <v>5</v>
      </c>
      <c r="F50">
        <v>6</v>
      </c>
      <c r="G50">
        <v>4</v>
      </c>
      <c r="H50">
        <v>5</v>
      </c>
      <c r="I50">
        <v>5</v>
      </c>
      <c r="J50">
        <v>4</v>
      </c>
      <c r="K50">
        <v>6</v>
      </c>
      <c r="L50" t="s">
        <v>114</v>
      </c>
      <c r="M50" t="s">
        <v>679</v>
      </c>
      <c r="N50"/>
    </row>
    <row r="51" spans="1:14" ht="12.75">
      <c r="A51">
        <v>3</v>
      </c>
      <c r="B51" t="s">
        <v>89</v>
      </c>
      <c r="C51" t="s">
        <v>121</v>
      </c>
      <c r="D51">
        <v>6</v>
      </c>
      <c r="E51">
        <v>4</v>
      </c>
      <c r="F51">
        <v>3</v>
      </c>
      <c r="G51">
        <v>2</v>
      </c>
      <c r="H51">
        <v>3</v>
      </c>
      <c r="I51">
        <v>3</v>
      </c>
      <c r="J51">
        <v>3</v>
      </c>
      <c r="K51">
        <v>2</v>
      </c>
      <c r="L51" t="s">
        <v>114</v>
      </c>
      <c r="M51" t="s">
        <v>680</v>
      </c>
      <c r="N51"/>
    </row>
    <row r="52" spans="13:14" ht="12.75">
      <c r="M52"/>
      <c r="N52"/>
    </row>
    <row r="53" spans="1:18" ht="15">
      <c r="A53" s="152" t="s">
        <v>128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P53" s="42"/>
      <c r="Q53" s="42"/>
      <c r="R53" s="42"/>
    </row>
    <row r="54" spans="1:14" ht="15">
      <c r="A54" s="152" t="s">
        <v>107</v>
      </c>
      <c r="B54" s="152" t="s">
        <v>1</v>
      </c>
      <c r="C54" s="152" t="s">
        <v>2</v>
      </c>
      <c r="D54" s="245" t="s">
        <v>108</v>
      </c>
      <c r="E54" s="245"/>
      <c r="F54" s="245"/>
      <c r="G54" s="245"/>
      <c r="H54" s="245"/>
      <c r="I54" s="245"/>
      <c r="J54" s="245"/>
      <c r="K54" s="245"/>
      <c r="L54" s="245"/>
      <c r="M54" s="245"/>
      <c r="N54" s="153" t="s">
        <v>642</v>
      </c>
    </row>
    <row r="55" spans="1:14" ht="12.75">
      <c r="A55">
        <v>1</v>
      </c>
      <c r="B55" t="s">
        <v>52</v>
      </c>
      <c r="C55" t="s">
        <v>105</v>
      </c>
      <c r="D55">
        <v>6</v>
      </c>
      <c r="E55">
        <v>4</v>
      </c>
      <c r="F55">
        <v>3</v>
      </c>
      <c r="G55">
        <v>3</v>
      </c>
      <c r="H55">
        <v>6</v>
      </c>
      <c r="I55">
        <v>6</v>
      </c>
      <c r="J55">
        <v>5</v>
      </c>
      <c r="K55">
        <v>6</v>
      </c>
      <c r="L55" t="s">
        <v>114</v>
      </c>
      <c r="M55" t="s">
        <v>681</v>
      </c>
      <c r="N55"/>
    </row>
    <row r="56" spans="13:14" ht="12.75">
      <c r="M56"/>
      <c r="N56"/>
    </row>
    <row r="57" spans="1:14" ht="15">
      <c r="A57" s="152" t="s">
        <v>129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15">
      <c r="A58" s="152" t="s">
        <v>107</v>
      </c>
      <c r="B58" s="152" t="s">
        <v>1</v>
      </c>
      <c r="C58" s="152" t="s">
        <v>2</v>
      </c>
      <c r="D58" s="245" t="s">
        <v>108</v>
      </c>
      <c r="E58" s="245"/>
      <c r="F58" s="245"/>
      <c r="G58" s="245"/>
      <c r="H58" s="245"/>
      <c r="I58" s="245"/>
      <c r="J58" s="245"/>
      <c r="K58" s="245"/>
      <c r="L58" s="245"/>
      <c r="M58" s="245"/>
      <c r="N58" s="153" t="s">
        <v>642</v>
      </c>
    </row>
    <row r="59" spans="1:14" ht="15">
      <c r="A59">
        <v>1</v>
      </c>
      <c r="B59" t="s">
        <v>61</v>
      </c>
      <c r="C59" t="s">
        <v>118</v>
      </c>
      <c r="D59">
        <v>6</v>
      </c>
      <c r="E59">
        <v>6</v>
      </c>
      <c r="F59">
        <v>6</v>
      </c>
      <c r="G59">
        <v>5</v>
      </c>
      <c r="H59">
        <v>6</v>
      </c>
      <c r="I59">
        <v>6</v>
      </c>
      <c r="J59">
        <v>6</v>
      </c>
      <c r="K59">
        <v>6</v>
      </c>
      <c r="L59" t="s">
        <v>114</v>
      </c>
      <c r="M59" t="s">
        <v>682</v>
      </c>
      <c r="N59" s="154" t="s">
        <v>650</v>
      </c>
    </row>
    <row r="60" spans="1:14" ht="15">
      <c r="A60">
        <v>2</v>
      </c>
      <c r="B60" t="s">
        <v>63</v>
      </c>
      <c r="C60" t="s">
        <v>118</v>
      </c>
      <c r="D60">
        <v>6</v>
      </c>
      <c r="E60">
        <v>6</v>
      </c>
      <c r="F60">
        <v>6</v>
      </c>
      <c r="G60">
        <v>5</v>
      </c>
      <c r="H60">
        <v>6</v>
      </c>
      <c r="I60">
        <v>6</v>
      </c>
      <c r="J60">
        <v>6</v>
      </c>
      <c r="K60">
        <v>6</v>
      </c>
      <c r="L60" t="s">
        <v>114</v>
      </c>
      <c r="M60" t="s">
        <v>683</v>
      </c>
      <c r="N60" s="154" t="s">
        <v>650</v>
      </c>
    </row>
    <row r="61" spans="1:14" ht="15">
      <c r="A61">
        <v>3</v>
      </c>
      <c r="B61" t="s">
        <v>9</v>
      </c>
      <c r="C61" t="s">
        <v>189</v>
      </c>
      <c r="D61">
        <v>6</v>
      </c>
      <c r="E61">
        <v>6</v>
      </c>
      <c r="F61">
        <v>6</v>
      </c>
      <c r="G61">
        <v>6</v>
      </c>
      <c r="H61">
        <v>6</v>
      </c>
      <c r="I61">
        <v>5</v>
      </c>
      <c r="J61">
        <v>6</v>
      </c>
      <c r="K61">
        <v>5</v>
      </c>
      <c r="L61" t="s">
        <v>114</v>
      </c>
      <c r="M61" t="s">
        <v>684</v>
      </c>
      <c r="N61" s="154" t="s">
        <v>652</v>
      </c>
    </row>
    <row r="62" spans="1:14" ht="12.75">
      <c r="A62">
        <v>4</v>
      </c>
      <c r="B62" t="s">
        <v>90</v>
      </c>
      <c r="C62" t="s">
        <v>121</v>
      </c>
      <c r="D62">
        <v>6</v>
      </c>
      <c r="E62">
        <v>5</v>
      </c>
      <c r="F62">
        <v>6</v>
      </c>
      <c r="G62">
        <v>3</v>
      </c>
      <c r="H62">
        <v>6</v>
      </c>
      <c r="I62">
        <v>6</v>
      </c>
      <c r="J62">
        <v>5</v>
      </c>
      <c r="K62">
        <v>6</v>
      </c>
      <c r="L62" t="s">
        <v>114</v>
      </c>
      <c r="M62" t="s">
        <v>685</v>
      </c>
      <c r="N62"/>
    </row>
    <row r="63" spans="1:14" ht="12.75">
      <c r="A63">
        <v>5</v>
      </c>
      <c r="B63" t="s">
        <v>60</v>
      </c>
      <c r="C63" t="s">
        <v>105</v>
      </c>
      <c r="D63">
        <v>6</v>
      </c>
      <c r="E63">
        <v>4</v>
      </c>
      <c r="F63">
        <v>5</v>
      </c>
      <c r="G63">
        <v>2</v>
      </c>
      <c r="H63">
        <v>5</v>
      </c>
      <c r="I63">
        <v>2</v>
      </c>
      <c r="J63">
        <v>4</v>
      </c>
      <c r="K63">
        <v>3</v>
      </c>
      <c r="L63" t="s">
        <v>114</v>
      </c>
      <c r="M63" t="s">
        <v>686</v>
      </c>
      <c r="N63"/>
    </row>
    <row r="64" spans="13:14" ht="12.75">
      <c r="M64"/>
      <c r="N64"/>
    </row>
    <row r="65" spans="1:14" ht="15">
      <c r="A65" s="152" t="s">
        <v>130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1:14" ht="15">
      <c r="A66" s="152" t="s">
        <v>107</v>
      </c>
      <c r="B66" s="152" t="s">
        <v>1</v>
      </c>
      <c r="C66" s="152" t="s">
        <v>2</v>
      </c>
      <c r="D66" s="245" t="s">
        <v>108</v>
      </c>
      <c r="E66" s="245"/>
      <c r="F66" s="245"/>
      <c r="G66" s="245"/>
      <c r="H66" s="245"/>
      <c r="I66" s="245"/>
      <c r="J66" s="245"/>
      <c r="K66" s="245"/>
      <c r="L66" s="245"/>
      <c r="M66" s="245"/>
      <c r="N66" s="153" t="s">
        <v>642</v>
      </c>
    </row>
    <row r="67" spans="1:14" ht="12.75">
      <c r="A67">
        <v>1</v>
      </c>
      <c r="B67" t="s">
        <v>209</v>
      </c>
      <c r="C67" t="s">
        <v>189</v>
      </c>
      <c r="D67">
        <v>6</v>
      </c>
      <c r="E67">
        <v>5</v>
      </c>
      <c r="F67">
        <v>6</v>
      </c>
      <c r="G67">
        <v>5</v>
      </c>
      <c r="H67">
        <v>4</v>
      </c>
      <c r="I67">
        <v>6</v>
      </c>
      <c r="J67">
        <v>6</v>
      </c>
      <c r="K67">
        <v>6</v>
      </c>
      <c r="L67" t="s">
        <v>114</v>
      </c>
      <c r="M67" t="s">
        <v>687</v>
      </c>
      <c r="N67"/>
    </row>
    <row r="68" spans="1:14" ht="12.75">
      <c r="A68">
        <v>2</v>
      </c>
      <c r="B68" t="s">
        <v>68</v>
      </c>
      <c r="C68" t="s">
        <v>111</v>
      </c>
      <c r="D68">
        <v>5</v>
      </c>
      <c r="E68">
        <v>6</v>
      </c>
      <c r="F68">
        <v>5</v>
      </c>
      <c r="G68">
        <v>4</v>
      </c>
      <c r="H68">
        <v>4</v>
      </c>
      <c r="I68">
        <v>6</v>
      </c>
      <c r="J68">
        <v>6</v>
      </c>
      <c r="K68">
        <v>5</v>
      </c>
      <c r="L68" t="s">
        <v>114</v>
      </c>
      <c r="M68" t="s">
        <v>688</v>
      </c>
      <c r="N68"/>
    </row>
    <row r="69" spans="1:14" ht="12.75">
      <c r="A69">
        <v>3</v>
      </c>
      <c r="B69" t="s">
        <v>80</v>
      </c>
      <c r="C69" t="s">
        <v>121</v>
      </c>
      <c r="D69">
        <v>5</v>
      </c>
      <c r="E69">
        <v>6</v>
      </c>
      <c r="F69">
        <v>5</v>
      </c>
      <c r="G69">
        <v>4</v>
      </c>
      <c r="H69">
        <v>5</v>
      </c>
      <c r="I69">
        <v>5</v>
      </c>
      <c r="J69">
        <v>6</v>
      </c>
      <c r="K69">
        <v>5</v>
      </c>
      <c r="L69" t="s">
        <v>114</v>
      </c>
      <c r="M69" t="s">
        <v>688</v>
      </c>
      <c r="N69"/>
    </row>
    <row r="70" spans="1:14" ht="12.75">
      <c r="A70">
        <v>4</v>
      </c>
      <c r="B70" t="s">
        <v>23</v>
      </c>
      <c r="C70" t="s">
        <v>105</v>
      </c>
      <c r="D70">
        <v>6</v>
      </c>
      <c r="E70">
        <v>6</v>
      </c>
      <c r="F70">
        <v>6</v>
      </c>
      <c r="G70">
        <v>2</v>
      </c>
      <c r="H70">
        <v>6</v>
      </c>
      <c r="I70">
        <v>4</v>
      </c>
      <c r="J70">
        <v>5</v>
      </c>
      <c r="K70">
        <v>5</v>
      </c>
      <c r="L70" t="s">
        <v>114</v>
      </c>
      <c r="M70" t="s">
        <v>689</v>
      </c>
      <c r="N70"/>
    </row>
    <row r="71" spans="1:14" ht="12.75">
      <c r="A71">
        <v>5</v>
      </c>
      <c r="B71" t="s">
        <v>24</v>
      </c>
      <c r="C71" t="s">
        <v>121</v>
      </c>
      <c r="D71">
        <v>6</v>
      </c>
      <c r="E71">
        <v>2</v>
      </c>
      <c r="F71">
        <v>6</v>
      </c>
      <c r="G71">
        <v>4</v>
      </c>
      <c r="H71">
        <v>6</v>
      </c>
      <c r="I71">
        <v>6</v>
      </c>
      <c r="J71">
        <v>4</v>
      </c>
      <c r="K71">
        <v>6</v>
      </c>
      <c r="L71" t="s">
        <v>114</v>
      </c>
      <c r="M71" t="s">
        <v>690</v>
      </c>
      <c r="N71"/>
    </row>
    <row r="72" spans="1:14" ht="12.75">
      <c r="A72">
        <v>6</v>
      </c>
      <c r="B72" t="s">
        <v>67</v>
      </c>
      <c r="C72" t="s">
        <v>121</v>
      </c>
      <c r="D72">
        <v>5</v>
      </c>
      <c r="E72">
        <v>5</v>
      </c>
      <c r="F72">
        <v>5</v>
      </c>
      <c r="G72">
        <v>4</v>
      </c>
      <c r="H72">
        <v>5</v>
      </c>
      <c r="I72">
        <v>5</v>
      </c>
      <c r="J72">
        <v>4</v>
      </c>
      <c r="K72">
        <v>6</v>
      </c>
      <c r="L72" t="s">
        <v>114</v>
      </c>
      <c r="M72" t="s">
        <v>691</v>
      </c>
      <c r="N72"/>
    </row>
    <row r="73" spans="1:14" ht="12.75">
      <c r="A73">
        <v>7</v>
      </c>
      <c r="B73" t="s">
        <v>66</v>
      </c>
      <c r="C73" t="s">
        <v>111</v>
      </c>
      <c r="D73">
        <v>5</v>
      </c>
      <c r="E73">
        <v>5</v>
      </c>
      <c r="F73">
        <v>5</v>
      </c>
      <c r="G73">
        <v>5</v>
      </c>
      <c r="H73">
        <v>2</v>
      </c>
      <c r="I73">
        <v>4</v>
      </c>
      <c r="J73">
        <v>6</v>
      </c>
      <c r="K73">
        <v>6</v>
      </c>
      <c r="L73" t="s">
        <v>114</v>
      </c>
      <c r="M73" t="s">
        <v>692</v>
      </c>
      <c r="N73"/>
    </row>
    <row r="74" spans="1:14" ht="12.75">
      <c r="A74">
        <v>8</v>
      </c>
      <c r="B74" t="s">
        <v>21</v>
      </c>
      <c r="C74" t="s">
        <v>111</v>
      </c>
      <c r="D74">
        <v>6</v>
      </c>
      <c r="E74">
        <v>3</v>
      </c>
      <c r="F74">
        <v>6</v>
      </c>
      <c r="G74">
        <v>5</v>
      </c>
      <c r="H74">
        <v>6</v>
      </c>
      <c r="I74">
        <v>5</v>
      </c>
      <c r="J74">
        <v>3</v>
      </c>
      <c r="K74">
        <v>3</v>
      </c>
      <c r="L74" t="s">
        <v>114</v>
      </c>
      <c r="M74" t="s">
        <v>693</v>
      </c>
      <c r="N74"/>
    </row>
    <row r="75" spans="13:14" ht="12.75">
      <c r="M75"/>
      <c r="N75"/>
    </row>
    <row r="76" spans="1:14" ht="15">
      <c r="A76" s="152" t="s">
        <v>694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5">
      <c r="A77" s="152" t="s">
        <v>107</v>
      </c>
      <c r="B77" s="152" t="s">
        <v>1</v>
      </c>
      <c r="C77" s="152" t="s">
        <v>2</v>
      </c>
      <c r="D77" s="245" t="s">
        <v>108</v>
      </c>
      <c r="E77" s="245"/>
      <c r="F77" s="245"/>
      <c r="G77" s="245"/>
      <c r="H77" s="245"/>
      <c r="I77" s="245"/>
      <c r="J77" s="245"/>
      <c r="K77" s="245"/>
      <c r="L77" s="245"/>
      <c r="M77" s="245"/>
      <c r="N77" s="153" t="s">
        <v>642</v>
      </c>
    </row>
    <row r="78" spans="1:14" ht="12.75">
      <c r="A78">
        <v>1</v>
      </c>
      <c r="B78" t="s">
        <v>695</v>
      </c>
      <c r="C78" t="s">
        <v>121</v>
      </c>
      <c r="D78">
        <v>4</v>
      </c>
      <c r="E78">
        <v>5</v>
      </c>
      <c r="F78">
        <v>4</v>
      </c>
      <c r="G78">
        <v>6</v>
      </c>
      <c r="H78">
        <v>6</v>
      </c>
      <c r="I78">
        <v>4</v>
      </c>
      <c r="J78">
        <v>4</v>
      </c>
      <c r="K78">
        <v>5</v>
      </c>
      <c r="L78" t="s">
        <v>114</v>
      </c>
      <c r="M78" t="s">
        <v>679</v>
      </c>
      <c r="N78"/>
    </row>
    <row r="79" spans="1:14" ht="12.75">
      <c r="A79">
        <v>2</v>
      </c>
      <c r="B79" t="s">
        <v>233</v>
      </c>
      <c r="C79" t="s">
        <v>111</v>
      </c>
      <c r="D79">
        <v>2</v>
      </c>
      <c r="E79">
        <v>3</v>
      </c>
      <c r="F79">
        <v>4</v>
      </c>
      <c r="G79">
        <v>6</v>
      </c>
      <c r="H79">
        <v>5</v>
      </c>
      <c r="I79">
        <v>2</v>
      </c>
      <c r="J79">
        <v>3</v>
      </c>
      <c r="K79">
        <v>5</v>
      </c>
      <c r="L79" t="s">
        <v>114</v>
      </c>
      <c r="M79" t="s">
        <v>696</v>
      </c>
      <c r="N79"/>
    </row>
    <row r="80" spans="13:14" ht="12.75">
      <c r="M80"/>
      <c r="N80"/>
    </row>
    <row r="81" spans="1:14" ht="15">
      <c r="A81" s="152" t="s">
        <v>133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</row>
    <row r="82" spans="1:14" ht="15">
      <c r="A82" s="152" t="s">
        <v>107</v>
      </c>
      <c r="B82" s="152" t="s">
        <v>1</v>
      </c>
      <c r="C82" s="152" t="s">
        <v>2</v>
      </c>
      <c r="D82" s="245" t="s">
        <v>108</v>
      </c>
      <c r="E82" s="245"/>
      <c r="F82" s="245"/>
      <c r="G82" s="245"/>
      <c r="H82" s="245"/>
      <c r="I82" s="245"/>
      <c r="J82" s="245"/>
      <c r="K82" s="245"/>
      <c r="L82" s="245"/>
      <c r="M82" s="245"/>
      <c r="N82" s="153" t="s">
        <v>642</v>
      </c>
    </row>
    <row r="83" spans="1:14" ht="12.75">
      <c r="A83">
        <v>1</v>
      </c>
      <c r="B83" t="s">
        <v>190</v>
      </c>
      <c r="C83" t="s">
        <v>121</v>
      </c>
      <c r="D83">
        <v>6</v>
      </c>
      <c r="E83">
        <v>4</v>
      </c>
      <c r="F83">
        <v>6</v>
      </c>
      <c r="G83">
        <v>3</v>
      </c>
      <c r="H83">
        <v>4</v>
      </c>
      <c r="I83">
        <v>3</v>
      </c>
      <c r="J83">
        <v>3</v>
      </c>
      <c r="K83">
        <v>3</v>
      </c>
      <c r="L83" t="s">
        <v>114</v>
      </c>
      <c r="M83" t="s">
        <v>697</v>
      </c>
      <c r="N83"/>
    </row>
    <row r="84" spans="13:14" ht="12.75">
      <c r="M84"/>
      <c r="N84"/>
    </row>
    <row r="85" spans="1:14" ht="15">
      <c r="A85" s="152" t="s">
        <v>193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</row>
    <row r="86" spans="1:14" ht="15">
      <c r="A86" s="152" t="s">
        <v>107</v>
      </c>
      <c r="B86" s="152" t="s">
        <v>1</v>
      </c>
      <c r="C86" s="152" t="s">
        <v>2</v>
      </c>
      <c r="D86" s="245" t="s">
        <v>108</v>
      </c>
      <c r="E86" s="245"/>
      <c r="F86" s="245"/>
      <c r="G86" s="245"/>
      <c r="H86" s="245"/>
      <c r="I86" s="245"/>
      <c r="J86" s="245"/>
      <c r="K86" s="245"/>
      <c r="L86" s="245"/>
      <c r="M86" s="245"/>
      <c r="N86" s="153" t="s">
        <v>642</v>
      </c>
    </row>
    <row r="87" spans="1:14" ht="15">
      <c r="A87">
        <v>1</v>
      </c>
      <c r="B87" t="s">
        <v>74</v>
      </c>
      <c r="C87" t="s">
        <v>118</v>
      </c>
      <c r="D87">
        <v>6</v>
      </c>
      <c r="E87">
        <v>6</v>
      </c>
      <c r="F87">
        <v>6</v>
      </c>
      <c r="G87">
        <v>6</v>
      </c>
      <c r="H87">
        <v>6</v>
      </c>
      <c r="I87">
        <v>5</v>
      </c>
      <c r="J87">
        <v>6</v>
      </c>
      <c r="K87">
        <v>6</v>
      </c>
      <c r="L87" t="s">
        <v>114</v>
      </c>
      <c r="M87" t="s">
        <v>698</v>
      </c>
      <c r="N87" s="154" t="s">
        <v>652</v>
      </c>
    </row>
    <row r="88" spans="1:14" ht="12.75">
      <c r="A88">
        <v>2</v>
      </c>
      <c r="B88" t="s">
        <v>8</v>
      </c>
      <c r="C88" t="s">
        <v>105</v>
      </c>
      <c r="D88">
        <v>4</v>
      </c>
      <c r="E88">
        <v>5</v>
      </c>
      <c r="F88">
        <v>6</v>
      </c>
      <c r="G88">
        <v>5</v>
      </c>
      <c r="H88">
        <v>6</v>
      </c>
      <c r="I88">
        <v>6</v>
      </c>
      <c r="J88">
        <v>5</v>
      </c>
      <c r="K88">
        <v>6</v>
      </c>
      <c r="L88" t="s">
        <v>114</v>
      </c>
      <c r="M88" t="s">
        <v>699</v>
      </c>
      <c r="N88"/>
    </row>
    <row r="89" spans="1:14" ht="12.75">
      <c r="A89">
        <v>3</v>
      </c>
      <c r="B89" t="s">
        <v>58</v>
      </c>
      <c r="C89" t="s">
        <v>105</v>
      </c>
      <c r="D89">
        <v>6</v>
      </c>
      <c r="E89">
        <v>4</v>
      </c>
      <c r="F89">
        <v>6</v>
      </c>
      <c r="G89">
        <v>6</v>
      </c>
      <c r="H89">
        <v>6</v>
      </c>
      <c r="I89">
        <v>3</v>
      </c>
      <c r="J89">
        <v>6</v>
      </c>
      <c r="K89">
        <v>5</v>
      </c>
      <c r="L89" t="s">
        <v>114</v>
      </c>
      <c r="M89" t="s">
        <v>700</v>
      </c>
      <c r="N89"/>
    </row>
    <row r="90" spans="13:14" ht="12.75">
      <c r="M90"/>
      <c r="N90"/>
    </row>
    <row r="91" spans="1:14" ht="15">
      <c r="A91" s="152" t="s">
        <v>132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7" ht="15">
      <c r="A92" s="152" t="s">
        <v>107</v>
      </c>
      <c r="B92" s="152" t="s">
        <v>1</v>
      </c>
      <c r="C92" s="152" t="s">
        <v>2</v>
      </c>
      <c r="D92" s="245" t="s">
        <v>108</v>
      </c>
      <c r="E92" s="245"/>
      <c r="F92" s="245"/>
      <c r="G92" s="245"/>
      <c r="H92" s="245"/>
      <c r="I92" s="245"/>
      <c r="J92" s="245"/>
      <c r="K92" s="245"/>
      <c r="L92" s="245"/>
      <c r="M92" s="245"/>
      <c r="N92" s="153" t="s">
        <v>642</v>
      </c>
      <c r="O92" s="10"/>
      <c r="P92" s="10"/>
      <c r="Q92" s="85"/>
    </row>
    <row r="93" spans="1:17" ht="12.75">
      <c r="A93">
        <v>1</v>
      </c>
      <c r="B93" t="s">
        <v>104</v>
      </c>
      <c r="C93" t="s">
        <v>105</v>
      </c>
      <c r="D93">
        <v>6</v>
      </c>
      <c r="E93">
        <v>6</v>
      </c>
      <c r="F93">
        <v>6</v>
      </c>
      <c r="G93">
        <v>5</v>
      </c>
      <c r="H93">
        <v>6</v>
      </c>
      <c r="I93">
        <v>5</v>
      </c>
      <c r="J93">
        <v>6</v>
      </c>
      <c r="K93">
        <v>6</v>
      </c>
      <c r="L93" t="s">
        <v>114</v>
      </c>
      <c r="M93" t="s">
        <v>210</v>
      </c>
      <c r="N93"/>
      <c r="O93" s="10"/>
      <c r="P93" s="10"/>
      <c r="Q93" s="85"/>
    </row>
    <row r="94" spans="13:17" ht="12.75">
      <c r="M94"/>
      <c r="N94"/>
      <c r="O94" s="10"/>
      <c r="P94" s="10"/>
      <c r="Q94" s="85"/>
    </row>
    <row r="95" spans="1:17" ht="15">
      <c r="A95" s="152" t="s">
        <v>192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0"/>
      <c r="P95" s="10"/>
      <c r="Q95" s="85"/>
    </row>
    <row r="96" spans="1:17" ht="15">
      <c r="A96" s="152" t="s">
        <v>107</v>
      </c>
      <c r="B96" s="152" t="s">
        <v>1</v>
      </c>
      <c r="C96" s="152" t="s">
        <v>2</v>
      </c>
      <c r="D96" s="245" t="s">
        <v>108</v>
      </c>
      <c r="E96" s="245"/>
      <c r="F96" s="245"/>
      <c r="G96" s="245"/>
      <c r="H96" s="245"/>
      <c r="I96" s="245"/>
      <c r="J96" s="245"/>
      <c r="K96" s="245"/>
      <c r="L96" s="245"/>
      <c r="M96" s="245"/>
      <c r="N96" s="153" t="s">
        <v>642</v>
      </c>
      <c r="O96" s="10"/>
      <c r="P96" s="10"/>
      <c r="Q96" s="85"/>
    </row>
    <row r="97" spans="1:17" ht="12.75">
      <c r="A97">
        <v>1</v>
      </c>
      <c r="B97" t="s">
        <v>73</v>
      </c>
      <c r="C97" t="s">
        <v>105</v>
      </c>
      <c r="D97">
        <v>6</v>
      </c>
      <c r="E97">
        <v>5</v>
      </c>
      <c r="F97">
        <v>6</v>
      </c>
      <c r="G97">
        <v>6</v>
      </c>
      <c r="H97">
        <v>6</v>
      </c>
      <c r="I97">
        <v>5</v>
      </c>
      <c r="J97">
        <v>6</v>
      </c>
      <c r="K97">
        <v>6</v>
      </c>
      <c r="L97" t="s">
        <v>114</v>
      </c>
      <c r="M97" t="s">
        <v>701</v>
      </c>
      <c r="N97"/>
      <c r="O97" s="10"/>
      <c r="P97" s="10"/>
      <c r="Q97" s="85"/>
    </row>
    <row r="98" spans="13:17" ht="12.75">
      <c r="M98"/>
      <c r="N98"/>
      <c r="O98" s="10"/>
      <c r="P98" s="10"/>
      <c r="Q98" s="85"/>
    </row>
    <row r="99" spans="1:17" ht="15">
      <c r="A99" s="152" t="s">
        <v>134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0"/>
      <c r="P99" s="10"/>
      <c r="Q99" s="85"/>
    </row>
    <row r="100" spans="1:14" ht="15">
      <c r="A100" s="152" t="s">
        <v>107</v>
      </c>
      <c r="B100" s="152" t="s">
        <v>1</v>
      </c>
      <c r="C100" s="152" t="s">
        <v>2</v>
      </c>
      <c r="D100" s="245" t="s">
        <v>108</v>
      </c>
      <c r="E100" s="245"/>
      <c r="F100" s="245"/>
      <c r="G100" s="245"/>
      <c r="H100" s="245"/>
      <c r="I100" s="245"/>
      <c r="J100" s="245"/>
      <c r="K100" s="245"/>
      <c r="L100" s="245"/>
      <c r="M100" s="245"/>
      <c r="N100" s="153" t="s">
        <v>642</v>
      </c>
    </row>
    <row r="101" spans="1:14" ht="12.75">
      <c r="A101">
        <v>1</v>
      </c>
      <c r="B101" t="s">
        <v>702</v>
      </c>
      <c r="C101" t="s">
        <v>118</v>
      </c>
      <c r="D101">
        <v>6</v>
      </c>
      <c r="E101">
        <v>4</v>
      </c>
      <c r="F101">
        <v>6</v>
      </c>
      <c r="G101">
        <v>4</v>
      </c>
      <c r="H101">
        <v>6</v>
      </c>
      <c r="I101">
        <v>5</v>
      </c>
      <c r="J101">
        <v>5</v>
      </c>
      <c r="K101">
        <v>2</v>
      </c>
      <c r="L101" t="s">
        <v>114</v>
      </c>
      <c r="M101" t="s">
        <v>703</v>
      </c>
      <c r="N101"/>
    </row>
    <row r="102" spans="13:14" ht="12.75">
      <c r="M102"/>
      <c r="N102"/>
    </row>
    <row r="103" spans="1:14" ht="15">
      <c r="A103" s="152" t="s">
        <v>135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ht="15">
      <c r="A104" s="152" t="s">
        <v>107</v>
      </c>
      <c r="B104" s="152" t="s">
        <v>1</v>
      </c>
      <c r="C104" s="152" t="s">
        <v>2</v>
      </c>
      <c r="D104" s="245" t="s">
        <v>108</v>
      </c>
      <c r="E104" s="245"/>
      <c r="F104" s="245"/>
      <c r="G104" s="245"/>
      <c r="H104" s="245"/>
      <c r="I104" s="245"/>
      <c r="J104" s="245"/>
      <c r="K104" s="245"/>
      <c r="L104" s="245"/>
      <c r="M104" s="245"/>
      <c r="N104" s="153" t="s">
        <v>642</v>
      </c>
    </row>
    <row r="105" spans="1:14" ht="15">
      <c r="A105">
        <v>1</v>
      </c>
      <c r="B105" t="s">
        <v>77</v>
      </c>
      <c r="C105" t="s">
        <v>111</v>
      </c>
      <c r="D105">
        <v>6</v>
      </c>
      <c r="E105">
        <v>6</v>
      </c>
      <c r="F105">
        <v>6</v>
      </c>
      <c r="G105">
        <v>5</v>
      </c>
      <c r="H105">
        <v>6</v>
      </c>
      <c r="I105">
        <v>4</v>
      </c>
      <c r="J105">
        <v>5</v>
      </c>
      <c r="K105">
        <v>6</v>
      </c>
      <c r="L105" t="s">
        <v>114</v>
      </c>
      <c r="M105" t="s">
        <v>643</v>
      </c>
      <c r="N105" s="154" t="s">
        <v>652</v>
      </c>
    </row>
    <row r="106" spans="1:14" ht="12.75">
      <c r="A106">
        <v>2</v>
      </c>
      <c r="B106" t="s">
        <v>93</v>
      </c>
      <c r="C106" t="s">
        <v>111</v>
      </c>
      <c r="D106">
        <v>5</v>
      </c>
      <c r="E106">
        <v>4</v>
      </c>
      <c r="F106">
        <v>6</v>
      </c>
      <c r="G106">
        <v>4</v>
      </c>
      <c r="H106">
        <v>5</v>
      </c>
      <c r="I106">
        <v>6</v>
      </c>
      <c r="J106">
        <v>5</v>
      </c>
      <c r="K106">
        <v>6</v>
      </c>
      <c r="L106" t="s">
        <v>114</v>
      </c>
      <c r="M106" t="s">
        <v>704</v>
      </c>
      <c r="N106"/>
    </row>
    <row r="107" spans="1:14" ht="12.75">
      <c r="A107">
        <v>3</v>
      </c>
      <c r="B107" t="s">
        <v>75</v>
      </c>
      <c r="C107" t="s">
        <v>111</v>
      </c>
      <c r="D107">
        <v>6</v>
      </c>
      <c r="E107">
        <v>4</v>
      </c>
      <c r="F107">
        <v>5</v>
      </c>
      <c r="G107">
        <v>3</v>
      </c>
      <c r="H107">
        <v>5</v>
      </c>
      <c r="I107">
        <v>5</v>
      </c>
      <c r="J107">
        <v>5</v>
      </c>
      <c r="K107">
        <v>5</v>
      </c>
      <c r="L107" t="s">
        <v>114</v>
      </c>
      <c r="M107" t="s">
        <v>705</v>
      </c>
      <c r="N107"/>
    </row>
    <row r="108" spans="1:14" ht="12.75">
      <c r="A108">
        <v>4</v>
      </c>
      <c r="B108" t="s">
        <v>18</v>
      </c>
      <c r="C108" t="s">
        <v>121</v>
      </c>
      <c r="D108">
        <v>3</v>
      </c>
      <c r="E108">
        <v>5</v>
      </c>
      <c r="F108">
        <v>6</v>
      </c>
      <c r="G108">
        <v>3</v>
      </c>
      <c r="H108">
        <v>3</v>
      </c>
      <c r="I108">
        <v>5</v>
      </c>
      <c r="J108">
        <v>5</v>
      </c>
      <c r="K108">
        <v>5</v>
      </c>
      <c r="L108" t="s">
        <v>114</v>
      </c>
      <c r="M108" t="s">
        <v>706</v>
      </c>
      <c r="N108"/>
    </row>
    <row r="109" spans="1:16" ht="12.75">
      <c r="A109">
        <v>5</v>
      </c>
      <c r="B109" t="s">
        <v>17</v>
      </c>
      <c r="C109" t="s">
        <v>189</v>
      </c>
      <c r="D109">
        <v>3</v>
      </c>
      <c r="E109">
        <v>4</v>
      </c>
      <c r="F109">
        <v>6</v>
      </c>
      <c r="G109">
        <v>2</v>
      </c>
      <c r="H109">
        <v>4</v>
      </c>
      <c r="I109">
        <v>5</v>
      </c>
      <c r="J109">
        <v>5</v>
      </c>
      <c r="K109">
        <v>4</v>
      </c>
      <c r="L109" t="s">
        <v>114</v>
      </c>
      <c r="M109" t="s">
        <v>707</v>
      </c>
      <c r="N109"/>
      <c r="P109" s="85"/>
    </row>
    <row r="110" spans="1:16" ht="12.75">
      <c r="A110">
        <v>6</v>
      </c>
      <c r="B110" t="s">
        <v>79</v>
      </c>
      <c r="C110" t="s">
        <v>121</v>
      </c>
      <c r="D110">
        <v>1</v>
      </c>
      <c r="E110">
        <v>3</v>
      </c>
      <c r="F110">
        <v>5</v>
      </c>
      <c r="G110">
        <v>2</v>
      </c>
      <c r="H110">
        <v>5</v>
      </c>
      <c r="I110">
        <v>4</v>
      </c>
      <c r="J110">
        <v>5</v>
      </c>
      <c r="K110">
        <v>3</v>
      </c>
      <c r="L110" t="s">
        <v>114</v>
      </c>
      <c r="M110" t="s">
        <v>708</v>
      </c>
      <c r="N110"/>
      <c r="P110" s="85"/>
    </row>
    <row r="111" spans="1:14" ht="12.75">
      <c r="A111">
        <v>7</v>
      </c>
      <c r="B111" t="s">
        <v>59</v>
      </c>
      <c r="C111" t="s">
        <v>189</v>
      </c>
      <c r="D111">
        <v>2</v>
      </c>
      <c r="E111">
        <v>3</v>
      </c>
      <c r="F111">
        <v>5</v>
      </c>
      <c r="G111">
        <v>2</v>
      </c>
      <c r="H111">
        <v>2</v>
      </c>
      <c r="I111">
        <v>2</v>
      </c>
      <c r="J111">
        <v>4</v>
      </c>
      <c r="K111">
        <v>5</v>
      </c>
      <c r="L111" t="s">
        <v>114</v>
      </c>
      <c r="M111" t="s">
        <v>709</v>
      </c>
      <c r="N111"/>
    </row>
    <row r="112" spans="13:14" ht="12.75">
      <c r="M112"/>
      <c r="N112"/>
    </row>
    <row r="113" spans="1:14" ht="15">
      <c r="A113" s="152" t="s">
        <v>136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5" ht="15">
      <c r="A114" s="152" t="s">
        <v>107</v>
      </c>
      <c r="B114" s="152" t="s">
        <v>1</v>
      </c>
      <c r="C114" s="152" t="s">
        <v>2</v>
      </c>
      <c r="D114" s="245" t="s">
        <v>108</v>
      </c>
      <c r="E114" s="245"/>
      <c r="F114" s="245"/>
      <c r="G114" s="245"/>
      <c r="H114" s="245"/>
      <c r="I114" s="245"/>
      <c r="J114" s="245"/>
      <c r="K114" s="245"/>
      <c r="L114" s="245"/>
      <c r="M114" s="245"/>
      <c r="N114" s="153" t="s">
        <v>642</v>
      </c>
      <c r="O114" s="1"/>
    </row>
    <row r="115" spans="1:17" ht="15">
      <c r="A115">
        <v>1</v>
      </c>
      <c r="B115" t="s">
        <v>9</v>
      </c>
      <c r="C115" t="s">
        <v>189</v>
      </c>
      <c r="D115">
        <v>6</v>
      </c>
      <c r="E115">
        <v>6</v>
      </c>
      <c r="F115">
        <v>6</v>
      </c>
      <c r="G115">
        <v>6</v>
      </c>
      <c r="H115">
        <v>6</v>
      </c>
      <c r="I115">
        <v>5</v>
      </c>
      <c r="J115">
        <v>6</v>
      </c>
      <c r="K115">
        <v>5</v>
      </c>
      <c r="L115" t="s">
        <v>114</v>
      </c>
      <c r="M115" t="s">
        <v>684</v>
      </c>
      <c r="N115" s="154" t="s">
        <v>650</v>
      </c>
      <c r="O115" s="1"/>
      <c r="Q115" s="7"/>
    </row>
    <row r="116" spans="1:17" ht="15">
      <c r="A116">
        <v>2</v>
      </c>
      <c r="B116" t="s">
        <v>99</v>
      </c>
      <c r="C116" t="s">
        <v>118</v>
      </c>
      <c r="D116">
        <v>6</v>
      </c>
      <c r="E116">
        <v>5</v>
      </c>
      <c r="F116">
        <v>6</v>
      </c>
      <c r="G116">
        <v>5</v>
      </c>
      <c r="H116">
        <v>6</v>
      </c>
      <c r="I116">
        <v>6</v>
      </c>
      <c r="J116">
        <v>5</v>
      </c>
      <c r="K116">
        <v>6</v>
      </c>
      <c r="L116" t="s">
        <v>114</v>
      </c>
      <c r="M116" t="s">
        <v>710</v>
      </c>
      <c r="N116" s="154" t="s">
        <v>652</v>
      </c>
      <c r="O116" s="1"/>
      <c r="Q116" s="7"/>
    </row>
    <row r="117" spans="1:17" ht="15">
      <c r="A117">
        <v>3</v>
      </c>
      <c r="B117" t="s">
        <v>14</v>
      </c>
      <c r="C117" t="s">
        <v>111</v>
      </c>
      <c r="D117">
        <v>6</v>
      </c>
      <c r="E117">
        <v>5</v>
      </c>
      <c r="F117">
        <v>6</v>
      </c>
      <c r="G117">
        <v>5</v>
      </c>
      <c r="H117">
        <v>6</v>
      </c>
      <c r="I117">
        <v>6</v>
      </c>
      <c r="J117">
        <v>5</v>
      </c>
      <c r="K117">
        <v>6</v>
      </c>
      <c r="L117" t="s">
        <v>114</v>
      </c>
      <c r="M117" t="s">
        <v>711</v>
      </c>
      <c r="N117" s="154" t="s">
        <v>652</v>
      </c>
      <c r="O117" s="1"/>
      <c r="Q117" s="7"/>
    </row>
    <row r="118" spans="1:17" ht="15">
      <c r="A118">
        <v>4</v>
      </c>
      <c r="B118" t="s">
        <v>42</v>
      </c>
      <c r="C118" t="s">
        <v>111</v>
      </c>
      <c r="D118">
        <v>6</v>
      </c>
      <c r="E118">
        <v>5</v>
      </c>
      <c r="F118">
        <v>6</v>
      </c>
      <c r="G118">
        <v>4</v>
      </c>
      <c r="H118">
        <v>6</v>
      </c>
      <c r="I118">
        <v>6</v>
      </c>
      <c r="J118">
        <v>6</v>
      </c>
      <c r="K118">
        <v>5</v>
      </c>
      <c r="L118" t="s">
        <v>114</v>
      </c>
      <c r="M118" t="s">
        <v>712</v>
      </c>
      <c r="N118" s="154" t="s">
        <v>652</v>
      </c>
      <c r="O118" s="1"/>
      <c r="Q118" s="7"/>
    </row>
    <row r="119" spans="1:17" ht="12.75">
      <c r="A119">
        <v>5</v>
      </c>
      <c r="B119" t="s">
        <v>11</v>
      </c>
      <c r="C119" t="s">
        <v>105</v>
      </c>
      <c r="D119">
        <v>6</v>
      </c>
      <c r="E119">
        <v>6</v>
      </c>
      <c r="F119">
        <v>6</v>
      </c>
      <c r="G119">
        <v>4</v>
      </c>
      <c r="H119">
        <v>6</v>
      </c>
      <c r="I119">
        <v>4</v>
      </c>
      <c r="J119">
        <v>5</v>
      </c>
      <c r="K119">
        <v>6</v>
      </c>
      <c r="L119" t="s">
        <v>114</v>
      </c>
      <c r="M119" t="s">
        <v>713</v>
      </c>
      <c r="N119"/>
      <c r="O119" s="1"/>
      <c r="Q119" s="73"/>
    </row>
    <row r="120" spans="1:17" ht="12.75">
      <c r="A120">
        <v>6</v>
      </c>
      <c r="B120" t="s">
        <v>78</v>
      </c>
      <c r="C120" t="s">
        <v>111</v>
      </c>
      <c r="D120">
        <v>4</v>
      </c>
      <c r="E120">
        <v>2</v>
      </c>
      <c r="F120">
        <v>6</v>
      </c>
      <c r="G120">
        <v>6</v>
      </c>
      <c r="H120">
        <v>6</v>
      </c>
      <c r="I120">
        <v>4</v>
      </c>
      <c r="J120">
        <v>5</v>
      </c>
      <c r="K120">
        <v>6</v>
      </c>
      <c r="L120" t="s">
        <v>114</v>
      </c>
      <c r="M120" t="s">
        <v>714</v>
      </c>
      <c r="N120"/>
      <c r="O120" s="1"/>
      <c r="Q120" s="7"/>
    </row>
    <row r="121" spans="1:17" ht="12.75">
      <c r="A121">
        <v>7</v>
      </c>
      <c r="B121" t="s">
        <v>43</v>
      </c>
      <c r="C121" t="s">
        <v>111</v>
      </c>
      <c r="D121">
        <v>3</v>
      </c>
      <c r="E121">
        <v>2</v>
      </c>
      <c r="F121">
        <v>3</v>
      </c>
      <c r="G121">
        <v>2</v>
      </c>
      <c r="H121">
        <v>3</v>
      </c>
      <c r="I121">
        <v>2</v>
      </c>
      <c r="J121">
        <v>4</v>
      </c>
      <c r="K121">
        <v>6</v>
      </c>
      <c r="L121" t="s">
        <v>114</v>
      </c>
      <c r="M121" t="s">
        <v>715</v>
      </c>
      <c r="N121"/>
      <c r="O121" s="1"/>
      <c r="Q121" s="73"/>
    </row>
    <row r="122" spans="13:15" ht="12.75">
      <c r="M122"/>
      <c r="N122"/>
      <c r="O122" s="1"/>
    </row>
    <row r="123" spans="1:15" ht="15">
      <c r="A123" s="152" t="s">
        <v>716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"/>
    </row>
    <row r="124" spans="1:15" ht="15">
      <c r="A124" s="152" t="s">
        <v>107</v>
      </c>
      <c r="B124" s="152" t="s">
        <v>1</v>
      </c>
      <c r="C124" s="152" t="s">
        <v>2</v>
      </c>
      <c r="D124" s="245" t="s">
        <v>108</v>
      </c>
      <c r="E124" s="245"/>
      <c r="F124" s="245"/>
      <c r="G124" s="245"/>
      <c r="H124" s="245"/>
      <c r="I124" s="245"/>
      <c r="J124" s="245"/>
      <c r="K124" s="245"/>
      <c r="L124" s="245"/>
      <c r="M124" s="245"/>
      <c r="N124" s="153" t="s">
        <v>642</v>
      </c>
      <c r="O124" s="1"/>
    </row>
    <row r="125" spans="1:15" ht="12.75">
      <c r="A125">
        <v>1</v>
      </c>
      <c r="B125" t="s">
        <v>23</v>
      </c>
      <c r="C125" t="s">
        <v>105</v>
      </c>
      <c r="D125">
        <v>6</v>
      </c>
      <c r="E125">
        <v>6</v>
      </c>
      <c r="F125">
        <v>6</v>
      </c>
      <c r="G125">
        <v>6</v>
      </c>
      <c r="H125">
        <v>6</v>
      </c>
      <c r="I125">
        <v>4</v>
      </c>
      <c r="J125">
        <v>5</v>
      </c>
      <c r="K125">
        <v>6</v>
      </c>
      <c r="L125" t="s">
        <v>114</v>
      </c>
      <c r="M125" t="s">
        <v>717</v>
      </c>
      <c r="N125"/>
      <c r="O125" s="1"/>
    </row>
    <row r="126" spans="1:15" ht="12.75">
      <c r="A126">
        <v>2</v>
      </c>
      <c r="B126" t="s">
        <v>21</v>
      </c>
      <c r="C126" t="s">
        <v>111</v>
      </c>
      <c r="D126">
        <v>6</v>
      </c>
      <c r="E126">
        <v>5</v>
      </c>
      <c r="F126">
        <v>6</v>
      </c>
      <c r="G126">
        <v>6</v>
      </c>
      <c r="H126">
        <v>6</v>
      </c>
      <c r="I126">
        <v>5</v>
      </c>
      <c r="J126">
        <v>5</v>
      </c>
      <c r="K126">
        <v>4</v>
      </c>
      <c r="L126" t="s">
        <v>114</v>
      </c>
      <c r="M126" t="s">
        <v>718</v>
      </c>
      <c r="N126"/>
      <c r="O126" s="1"/>
    </row>
    <row r="127" spans="1:15" ht="12.75">
      <c r="A127">
        <v>3</v>
      </c>
      <c r="B127" t="s">
        <v>209</v>
      </c>
      <c r="C127" t="s">
        <v>189</v>
      </c>
      <c r="D127">
        <v>4</v>
      </c>
      <c r="E127">
        <v>5</v>
      </c>
      <c r="F127">
        <v>6</v>
      </c>
      <c r="G127">
        <v>6</v>
      </c>
      <c r="H127">
        <v>5</v>
      </c>
      <c r="I127">
        <v>4</v>
      </c>
      <c r="J127">
        <v>6</v>
      </c>
      <c r="K127">
        <v>6</v>
      </c>
      <c r="L127" t="s">
        <v>114</v>
      </c>
      <c r="M127" t="s">
        <v>719</v>
      </c>
      <c r="N127"/>
      <c r="O127" s="1"/>
    </row>
    <row r="128" spans="1:15" ht="12.75">
      <c r="A128">
        <v>4</v>
      </c>
      <c r="B128" t="s">
        <v>66</v>
      </c>
      <c r="C128" t="s">
        <v>111</v>
      </c>
      <c r="D128">
        <v>5</v>
      </c>
      <c r="E128">
        <v>2</v>
      </c>
      <c r="F128">
        <v>5</v>
      </c>
      <c r="G128">
        <v>5</v>
      </c>
      <c r="H128">
        <v>6</v>
      </c>
      <c r="I128">
        <v>6</v>
      </c>
      <c r="J128">
        <v>4</v>
      </c>
      <c r="K128">
        <v>6</v>
      </c>
      <c r="L128" t="s">
        <v>114</v>
      </c>
      <c r="M128" t="s">
        <v>720</v>
      </c>
      <c r="N128"/>
      <c r="O128" s="1"/>
    </row>
    <row r="129" spans="1:15" ht="12.75">
      <c r="A129">
        <v>5</v>
      </c>
      <c r="B129" t="s">
        <v>24</v>
      </c>
      <c r="C129" t="s">
        <v>121</v>
      </c>
      <c r="D129">
        <v>6</v>
      </c>
      <c r="E129">
        <v>3</v>
      </c>
      <c r="F129">
        <v>6</v>
      </c>
      <c r="G129">
        <v>5</v>
      </c>
      <c r="H129">
        <v>5</v>
      </c>
      <c r="I129">
        <v>1</v>
      </c>
      <c r="J129">
        <v>5</v>
      </c>
      <c r="K129">
        <v>3</v>
      </c>
      <c r="L129" t="s">
        <v>114</v>
      </c>
      <c r="M129" t="s">
        <v>721</v>
      </c>
      <c r="N129"/>
      <c r="O129" s="1"/>
    </row>
    <row r="130" spans="1:15" ht="12.75">
      <c r="A130">
        <v>6</v>
      </c>
      <c r="B130" t="s">
        <v>80</v>
      </c>
      <c r="C130" t="s">
        <v>121</v>
      </c>
      <c r="D130">
        <v>3</v>
      </c>
      <c r="E130">
        <v>3</v>
      </c>
      <c r="F130">
        <v>6</v>
      </c>
      <c r="G130">
        <v>5</v>
      </c>
      <c r="H130">
        <v>4</v>
      </c>
      <c r="I130">
        <v>4</v>
      </c>
      <c r="J130">
        <v>4</v>
      </c>
      <c r="K130">
        <v>5</v>
      </c>
      <c r="L130" t="s">
        <v>114</v>
      </c>
      <c r="M130" t="s">
        <v>722</v>
      </c>
      <c r="N130"/>
      <c r="O130" s="1"/>
    </row>
    <row r="131" spans="1:15" ht="12.75">
      <c r="A131">
        <v>7</v>
      </c>
      <c r="B131" t="s">
        <v>67</v>
      </c>
      <c r="C131" t="s">
        <v>121</v>
      </c>
      <c r="D131">
        <v>4</v>
      </c>
      <c r="E131">
        <v>4</v>
      </c>
      <c r="F131">
        <v>5</v>
      </c>
      <c r="G131">
        <v>6</v>
      </c>
      <c r="H131">
        <v>4</v>
      </c>
      <c r="I131">
        <v>3</v>
      </c>
      <c r="J131">
        <v>3</v>
      </c>
      <c r="K131">
        <v>4</v>
      </c>
      <c r="L131" t="s">
        <v>114</v>
      </c>
      <c r="M131" t="s">
        <v>723</v>
      </c>
      <c r="N131"/>
      <c r="O131" s="1"/>
    </row>
    <row r="132" spans="13:15" ht="12.75">
      <c r="M132"/>
      <c r="N132"/>
      <c r="O132" s="1"/>
    </row>
    <row r="133" spans="1:15" ht="12.75">
      <c r="A133" s="87" t="s">
        <v>137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20"/>
    </row>
    <row r="134" spans="1:15" ht="15">
      <c r="A134" s="152" t="s">
        <v>107</v>
      </c>
      <c r="B134" s="152" t="s">
        <v>138</v>
      </c>
      <c r="C134" s="152" t="s">
        <v>139</v>
      </c>
      <c r="D134" s="152" t="s">
        <v>140</v>
      </c>
      <c r="E134" s="152"/>
      <c r="F134" s="152"/>
      <c r="G134" s="152"/>
      <c r="H134" s="152"/>
      <c r="I134" s="152"/>
      <c r="J134" s="152"/>
      <c r="K134" s="152"/>
      <c r="L134" s="152"/>
      <c r="M134" s="152" t="s">
        <v>108</v>
      </c>
      <c r="N134" s="152"/>
      <c r="O134" s="1"/>
    </row>
    <row r="135" spans="1:16" ht="12.75">
      <c r="A135" s="87">
        <v>1</v>
      </c>
      <c r="B135" s="87" t="s">
        <v>105</v>
      </c>
      <c r="C135" s="87" t="s">
        <v>724</v>
      </c>
      <c r="D135" s="87" t="s">
        <v>73</v>
      </c>
      <c r="E135" s="87"/>
      <c r="F135" s="87"/>
      <c r="G135" s="87"/>
      <c r="H135" s="87"/>
      <c r="I135" s="87"/>
      <c r="J135" s="87"/>
      <c r="K135" s="87"/>
      <c r="L135" s="87"/>
      <c r="M135" s="87" t="s">
        <v>199</v>
      </c>
      <c r="N135" s="87"/>
      <c r="O135" s="1"/>
      <c r="P135" s="1"/>
    </row>
    <row r="136" spans="4:16" ht="12.75">
      <c r="D136" t="s">
        <v>8</v>
      </c>
      <c r="M136" t="s">
        <v>199</v>
      </c>
      <c r="N136"/>
      <c r="O136" s="1"/>
      <c r="P136" s="1"/>
    </row>
    <row r="137" spans="4:16" ht="12.75">
      <c r="D137" t="s">
        <v>58</v>
      </c>
      <c r="M137" t="s">
        <v>142</v>
      </c>
      <c r="N137"/>
      <c r="O137" s="1"/>
      <c r="P137" s="1"/>
    </row>
    <row r="138" spans="13:16" ht="12.75">
      <c r="M138"/>
      <c r="N138"/>
      <c r="O138" s="1"/>
      <c r="P138" s="1"/>
    </row>
    <row r="139" spans="1:16" ht="12.75" customHeight="1">
      <c r="A139">
        <v>2</v>
      </c>
      <c r="B139" t="s">
        <v>121</v>
      </c>
      <c r="C139" t="s">
        <v>725</v>
      </c>
      <c r="D139" t="s">
        <v>7</v>
      </c>
      <c r="M139" t="s">
        <v>199</v>
      </c>
      <c r="N139"/>
      <c r="O139" s="1"/>
      <c r="P139" s="1"/>
    </row>
    <row r="140" spans="4:16" ht="12.75">
      <c r="D140" t="s">
        <v>153</v>
      </c>
      <c r="M140" t="s">
        <v>141</v>
      </c>
      <c r="N140"/>
      <c r="O140" s="1"/>
      <c r="P140" s="1"/>
    </row>
    <row r="141" spans="4:19" ht="12.75">
      <c r="D141" t="s">
        <v>34</v>
      </c>
      <c r="M141" t="s">
        <v>141</v>
      </c>
      <c r="N141"/>
      <c r="O141" s="42"/>
      <c r="Q141" s="42"/>
      <c r="R141" s="42"/>
      <c r="S141" s="42"/>
    </row>
    <row r="142" spans="13:17" ht="12.75">
      <c r="M142"/>
      <c r="N142"/>
      <c r="O142" s="42"/>
      <c r="P142" s="42"/>
      <c r="Q142" s="42"/>
    </row>
    <row r="143" spans="1:17" ht="12.75">
      <c r="A143">
        <v>3</v>
      </c>
      <c r="B143" t="s">
        <v>111</v>
      </c>
      <c r="C143" t="s">
        <v>726</v>
      </c>
      <c r="D143" t="s">
        <v>221</v>
      </c>
      <c r="M143" t="s">
        <v>225</v>
      </c>
      <c r="N143"/>
      <c r="O143" s="42"/>
      <c r="P143" s="42"/>
      <c r="Q143" s="42"/>
    </row>
    <row r="144" spans="4:14" ht="12.75">
      <c r="D144" t="s">
        <v>667</v>
      </c>
      <c r="M144" t="s">
        <v>141</v>
      </c>
      <c r="N144"/>
    </row>
    <row r="145" spans="4:19" ht="12.75">
      <c r="D145" t="s">
        <v>77</v>
      </c>
      <c r="M145" t="s">
        <v>142</v>
      </c>
      <c r="N145"/>
      <c r="O145" s="42"/>
      <c r="P145" s="42"/>
      <c r="Q145" s="42"/>
      <c r="R145" s="42"/>
      <c r="S145" s="42"/>
    </row>
    <row r="146" spans="13:19" ht="12.75">
      <c r="M146"/>
      <c r="N146"/>
      <c r="O146" s="42"/>
      <c r="P146" s="42"/>
      <c r="Q146" s="42"/>
      <c r="R146" s="42"/>
      <c r="S146" s="42"/>
    </row>
    <row r="147" spans="1:19" ht="12.75">
      <c r="A147">
        <v>4</v>
      </c>
      <c r="B147" t="s">
        <v>118</v>
      </c>
      <c r="C147" t="s">
        <v>727</v>
      </c>
      <c r="D147" t="s">
        <v>74</v>
      </c>
      <c r="M147" t="s">
        <v>141</v>
      </c>
      <c r="N147"/>
      <c r="O147" s="42"/>
      <c r="P147" s="42"/>
      <c r="Q147" s="42"/>
      <c r="R147" s="42"/>
      <c r="S147" s="42"/>
    </row>
    <row r="148" spans="4:19" ht="12.75">
      <c r="D148" t="s">
        <v>99</v>
      </c>
      <c r="M148" t="s">
        <v>201</v>
      </c>
      <c r="N148"/>
      <c r="O148" s="1"/>
      <c r="Q148" s="42"/>
      <c r="R148" s="42"/>
      <c r="S148" s="42"/>
    </row>
    <row r="149" spans="4:19" ht="12.75">
      <c r="D149" t="s">
        <v>197</v>
      </c>
      <c r="M149" t="s">
        <v>278</v>
      </c>
      <c r="N149"/>
      <c r="O149" s="1"/>
      <c r="Q149" s="42"/>
      <c r="R149" s="42"/>
      <c r="S149" s="42"/>
    </row>
    <row r="150" spans="13:19" ht="12.75">
      <c r="M150"/>
      <c r="N150"/>
      <c r="O150" s="1"/>
      <c r="Q150" s="42"/>
      <c r="R150" s="42"/>
      <c r="S150" s="42"/>
    </row>
    <row r="151" spans="1:15" ht="15">
      <c r="A151" s="152" t="s">
        <v>147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"/>
    </row>
    <row r="152" spans="1:16" ht="15">
      <c r="A152" s="152" t="s">
        <v>107</v>
      </c>
      <c r="B152" s="152" t="s">
        <v>138</v>
      </c>
      <c r="C152" s="152" t="s">
        <v>139</v>
      </c>
      <c r="D152" s="152" t="s">
        <v>140</v>
      </c>
      <c r="E152" s="152"/>
      <c r="F152" s="152"/>
      <c r="G152" s="152"/>
      <c r="H152" s="152"/>
      <c r="I152" s="152"/>
      <c r="J152" s="152"/>
      <c r="K152" s="152"/>
      <c r="L152" s="152"/>
      <c r="M152" s="152" t="s">
        <v>108</v>
      </c>
      <c r="N152" s="152"/>
      <c r="O152" s="1"/>
      <c r="P152" s="1"/>
    </row>
    <row r="153" spans="1:19" ht="12.75">
      <c r="A153">
        <v>1</v>
      </c>
      <c r="B153" t="s">
        <v>118</v>
      </c>
      <c r="C153" t="s">
        <v>728</v>
      </c>
      <c r="D153" t="s">
        <v>63</v>
      </c>
      <c r="M153" t="s">
        <v>141</v>
      </c>
      <c r="N153"/>
      <c r="O153" s="1"/>
      <c r="Q153" s="42"/>
      <c r="R153" s="42"/>
      <c r="S153" s="42"/>
    </row>
    <row r="154" spans="4:19" ht="12.75">
      <c r="D154" t="s">
        <v>61</v>
      </c>
      <c r="M154" t="s">
        <v>141</v>
      </c>
      <c r="N154"/>
      <c r="O154" s="1"/>
      <c r="Q154" s="42"/>
      <c r="R154" s="42"/>
      <c r="S154" s="42"/>
    </row>
    <row r="155" spans="13:19" ht="12.75">
      <c r="M155"/>
      <c r="N155"/>
      <c r="O155" s="1"/>
      <c r="Q155" s="42"/>
      <c r="R155" s="42"/>
      <c r="S155" s="42"/>
    </row>
    <row r="156" spans="1:19" ht="12.75">
      <c r="A156">
        <v>2</v>
      </c>
      <c r="B156" t="s">
        <v>189</v>
      </c>
      <c r="C156" t="s">
        <v>729</v>
      </c>
      <c r="D156" t="s">
        <v>9</v>
      </c>
      <c r="M156" t="s">
        <v>142</v>
      </c>
      <c r="N156"/>
      <c r="O156" s="1"/>
      <c r="Q156" s="42"/>
      <c r="R156" s="42"/>
      <c r="S156" s="42"/>
    </row>
    <row r="157" spans="4:19" ht="12.75">
      <c r="D157" t="s">
        <v>209</v>
      </c>
      <c r="M157" t="s">
        <v>148</v>
      </c>
      <c r="N157"/>
      <c r="O157" s="1"/>
      <c r="Q157" s="42"/>
      <c r="R157" s="42"/>
      <c r="S157" s="42"/>
    </row>
    <row r="158" spans="13:19" ht="12.75">
      <c r="M158"/>
      <c r="N158"/>
      <c r="O158" s="1"/>
      <c r="P158" s="42"/>
      <c r="Q158" s="42"/>
      <c r="R158" s="42"/>
      <c r="S158" s="42"/>
    </row>
    <row r="159" spans="1:19" ht="12.75">
      <c r="A159">
        <v>3</v>
      </c>
      <c r="B159" t="s">
        <v>121</v>
      </c>
      <c r="C159" t="s">
        <v>730</v>
      </c>
      <c r="D159" t="s">
        <v>90</v>
      </c>
      <c r="M159" t="s">
        <v>297</v>
      </c>
      <c r="N159"/>
      <c r="O159" s="1"/>
      <c r="P159" s="42"/>
      <c r="Q159" s="42"/>
      <c r="R159" s="42"/>
      <c r="S159" s="42"/>
    </row>
    <row r="160" spans="4:19" ht="12.75">
      <c r="D160" t="s">
        <v>80</v>
      </c>
      <c r="M160" t="s">
        <v>258</v>
      </c>
      <c r="N160"/>
      <c r="O160" s="1"/>
      <c r="P160" s="42"/>
      <c r="Q160" s="42"/>
      <c r="R160" s="42"/>
      <c r="S160" s="42"/>
    </row>
    <row r="161" spans="13:15" ht="12.75">
      <c r="M161"/>
      <c r="N161"/>
      <c r="O161" s="1"/>
    </row>
    <row r="162" spans="1:16" ht="12.75">
      <c r="A162">
        <v>4</v>
      </c>
      <c r="B162" t="s">
        <v>111</v>
      </c>
      <c r="C162" t="s">
        <v>731</v>
      </c>
      <c r="D162" t="s">
        <v>68</v>
      </c>
      <c r="M162" t="s">
        <v>258</v>
      </c>
      <c r="N162"/>
      <c r="O162" s="1"/>
      <c r="P162" s="1"/>
    </row>
    <row r="163" spans="4:20" ht="12.75">
      <c r="D163" t="s">
        <v>66</v>
      </c>
      <c r="M163" t="s">
        <v>732</v>
      </c>
      <c r="N163"/>
      <c r="O163" s="1"/>
      <c r="P163" s="1"/>
      <c r="Q163" s="42"/>
      <c r="R163" s="42"/>
      <c r="S163" s="42"/>
      <c r="T163" s="42"/>
    </row>
    <row r="164" spans="13:20" ht="12.75">
      <c r="M164"/>
      <c r="N164"/>
      <c r="O164" s="1"/>
      <c r="P164" s="1"/>
      <c r="Q164" s="42"/>
      <c r="R164" s="42"/>
      <c r="S164" s="42"/>
      <c r="T164" s="42"/>
    </row>
    <row r="165" spans="1:14" ht="12.75">
      <c r="A165">
        <v>5</v>
      </c>
      <c r="B165" t="s">
        <v>105</v>
      </c>
      <c r="C165" t="s">
        <v>733</v>
      </c>
      <c r="D165" t="s">
        <v>23</v>
      </c>
      <c r="M165" t="s">
        <v>215</v>
      </c>
      <c r="N165"/>
    </row>
    <row r="166" spans="4:25" ht="12.75">
      <c r="D166" t="s">
        <v>60</v>
      </c>
      <c r="M166" t="s">
        <v>734</v>
      </c>
      <c r="N166"/>
      <c r="P166" s="42"/>
      <c r="Q166" s="42"/>
      <c r="R166" s="42"/>
      <c r="T166" s="20"/>
      <c r="U166" s="20"/>
      <c r="V166" s="20"/>
      <c r="W166" s="20"/>
      <c r="X166" s="71"/>
      <c r="Y166" s="84" t="s">
        <v>144</v>
      </c>
    </row>
    <row r="167" spans="13:18" ht="12.75">
      <c r="M167"/>
      <c r="N167"/>
      <c r="O167" s="42"/>
      <c r="P167" s="42"/>
      <c r="Q167" s="42"/>
      <c r="R167" s="42"/>
    </row>
    <row r="168" spans="1:14" ht="15">
      <c r="A168" s="152" t="s">
        <v>735</v>
      </c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1:19" ht="15">
      <c r="A169" s="152" t="s">
        <v>107</v>
      </c>
      <c r="B169" s="152" t="s">
        <v>138</v>
      </c>
      <c r="C169" s="152" t="s">
        <v>139</v>
      </c>
      <c r="D169" s="152" t="s">
        <v>140</v>
      </c>
      <c r="E169" s="152"/>
      <c r="F169" s="152"/>
      <c r="G169" s="152"/>
      <c r="H169" s="152"/>
      <c r="I169" s="152"/>
      <c r="J169" s="152"/>
      <c r="K169" s="152"/>
      <c r="L169" s="152"/>
      <c r="M169" s="152" t="s">
        <v>108</v>
      </c>
      <c r="N169" s="152"/>
      <c r="P169" s="42"/>
      <c r="Q169" s="42"/>
      <c r="R169" s="42"/>
      <c r="S169" s="42"/>
    </row>
    <row r="170" spans="1:19" ht="12.75">
      <c r="A170">
        <v>1</v>
      </c>
      <c r="B170" t="s">
        <v>105</v>
      </c>
      <c r="C170" t="s">
        <v>736</v>
      </c>
      <c r="D170" t="s">
        <v>52</v>
      </c>
      <c r="M170" t="s">
        <v>227</v>
      </c>
      <c r="N170"/>
      <c r="P170" s="42"/>
      <c r="Q170" s="42"/>
      <c r="R170" s="42"/>
      <c r="S170" s="42"/>
    </row>
    <row r="171" spans="4:14" ht="12.75">
      <c r="D171" t="s">
        <v>104</v>
      </c>
      <c r="M171" t="s">
        <v>737</v>
      </c>
      <c r="N171"/>
    </row>
    <row r="172" spans="13:19" ht="12.75">
      <c r="M172"/>
      <c r="N172"/>
      <c r="P172" s="42"/>
      <c r="Q172" s="42"/>
      <c r="R172" s="42"/>
      <c r="S172" s="42"/>
    </row>
    <row r="173" spans="1:19" ht="12.75">
      <c r="A173">
        <v>2</v>
      </c>
      <c r="B173" t="s">
        <v>121</v>
      </c>
      <c r="C173" t="s">
        <v>738</v>
      </c>
      <c r="D173" t="s">
        <v>190</v>
      </c>
      <c r="M173" t="s">
        <v>228</v>
      </c>
      <c r="N173"/>
      <c r="P173" s="42"/>
      <c r="Q173" s="42"/>
      <c r="R173" s="42"/>
      <c r="S173" s="42"/>
    </row>
    <row r="174" spans="4:19" ht="12.75">
      <c r="D174" t="s">
        <v>89</v>
      </c>
      <c r="M174" t="s">
        <v>739</v>
      </c>
      <c r="N174"/>
      <c r="P174" s="42"/>
      <c r="Q174" s="42"/>
      <c r="R174" s="42"/>
      <c r="S174" s="42"/>
    </row>
    <row r="175" spans="13:14" ht="12.75">
      <c r="M175"/>
      <c r="N175"/>
    </row>
    <row r="176" spans="1:14" ht="15">
      <c r="A176" s="152" t="s">
        <v>151</v>
      </c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1:18" ht="15">
      <c r="A177" s="152" t="s">
        <v>107</v>
      </c>
      <c r="B177" s="152" t="s">
        <v>138</v>
      </c>
      <c r="C177" s="152" t="s">
        <v>139</v>
      </c>
      <c r="D177" s="152" t="s">
        <v>140</v>
      </c>
      <c r="E177" s="152"/>
      <c r="F177" s="152"/>
      <c r="G177" s="152"/>
      <c r="H177" s="152"/>
      <c r="I177" s="152"/>
      <c r="J177" s="152"/>
      <c r="K177" s="152"/>
      <c r="L177" s="152"/>
      <c r="M177" s="152" t="s">
        <v>108</v>
      </c>
      <c r="N177" s="152"/>
      <c r="P177" s="10"/>
      <c r="Q177" s="10"/>
      <c r="R177" s="85"/>
    </row>
    <row r="178" spans="1:18" ht="12.75">
      <c r="A178">
        <v>1</v>
      </c>
      <c r="B178" t="s">
        <v>118</v>
      </c>
      <c r="C178" t="s">
        <v>740</v>
      </c>
      <c r="D178" t="s">
        <v>74</v>
      </c>
      <c r="M178" t="s">
        <v>225</v>
      </c>
      <c r="N178"/>
      <c r="P178" s="10"/>
      <c r="Q178" s="10"/>
      <c r="R178" s="85"/>
    </row>
    <row r="179" spans="4:14" ht="12.75">
      <c r="D179" t="s">
        <v>99</v>
      </c>
      <c r="M179" t="s">
        <v>226</v>
      </c>
      <c r="N179"/>
    </row>
    <row r="180" spans="13:17" ht="12.75">
      <c r="M180"/>
      <c r="N180"/>
      <c r="O180" s="10"/>
      <c r="P180" s="10"/>
      <c r="Q180" s="85"/>
    </row>
    <row r="181" spans="1:17" ht="12.75">
      <c r="A181">
        <v>2</v>
      </c>
      <c r="B181" t="s">
        <v>105</v>
      </c>
      <c r="C181" t="s">
        <v>741</v>
      </c>
      <c r="D181" t="s">
        <v>73</v>
      </c>
      <c r="M181" t="s">
        <v>143</v>
      </c>
      <c r="N181"/>
      <c r="O181" s="10"/>
      <c r="P181" s="10"/>
      <c r="Q181" s="85"/>
    </row>
    <row r="182" spans="4:14" ht="12.75">
      <c r="D182" t="s">
        <v>104</v>
      </c>
      <c r="M182" t="s">
        <v>143</v>
      </c>
      <c r="N182"/>
    </row>
    <row r="183" spans="13:19" ht="12.75">
      <c r="M183"/>
      <c r="N183"/>
      <c r="Q183" s="10"/>
      <c r="R183" s="10"/>
      <c r="S183" s="85"/>
    </row>
    <row r="184" spans="1:19" ht="12.75">
      <c r="A184">
        <v>3</v>
      </c>
      <c r="B184" t="s">
        <v>111</v>
      </c>
      <c r="C184" t="s">
        <v>742</v>
      </c>
      <c r="D184" t="s">
        <v>14</v>
      </c>
      <c r="M184" t="s">
        <v>211</v>
      </c>
      <c r="N184"/>
      <c r="Q184" s="10"/>
      <c r="R184" s="10"/>
      <c r="S184" s="85"/>
    </row>
    <row r="185" spans="4:14" ht="12.75">
      <c r="D185" t="s">
        <v>42</v>
      </c>
      <c r="M185" t="s">
        <v>212</v>
      </c>
      <c r="N185"/>
    </row>
    <row r="186" spans="13:19" ht="12.75">
      <c r="M186"/>
      <c r="N186"/>
      <c r="Q186" s="10"/>
      <c r="R186" s="10"/>
      <c r="S186" s="85"/>
    </row>
    <row r="187" spans="1:19" ht="12.75">
      <c r="A187">
        <v>4</v>
      </c>
      <c r="B187" t="s">
        <v>189</v>
      </c>
      <c r="C187" s="10" t="s">
        <v>748</v>
      </c>
      <c r="D187" t="s">
        <v>9</v>
      </c>
      <c r="M187" t="s">
        <v>142</v>
      </c>
      <c r="N187"/>
      <c r="Q187" s="10"/>
      <c r="R187" s="10"/>
      <c r="S187" s="85"/>
    </row>
    <row r="188" spans="4:14" ht="12.75">
      <c r="D188" s="10" t="s">
        <v>17</v>
      </c>
      <c r="M188" s="10" t="s">
        <v>747</v>
      </c>
      <c r="N188"/>
    </row>
    <row r="189" spans="13:19" ht="12.75">
      <c r="M189"/>
      <c r="N189"/>
      <c r="Q189" s="10"/>
      <c r="R189" s="10"/>
      <c r="S189" s="85"/>
    </row>
    <row r="190" spans="1:19" ht="12.75">
      <c r="A190">
        <v>5</v>
      </c>
      <c r="B190" t="s">
        <v>121</v>
      </c>
      <c r="C190" t="s">
        <v>743</v>
      </c>
      <c r="D190" t="s">
        <v>18</v>
      </c>
      <c r="M190" t="s">
        <v>509</v>
      </c>
      <c r="N190"/>
      <c r="Q190" s="10"/>
      <c r="R190" s="10"/>
      <c r="S190" s="85"/>
    </row>
    <row r="191" spans="4:14" ht="12.75">
      <c r="D191" t="s">
        <v>190</v>
      </c>
      <c r="M191" t="s">
        <v>268</v>
      </c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</sheetData>
  <sheetProtection/>
  <mergeCells count="19">
    <mergeCell ref="A1:N1"/>
    <mergeCell ref="A2:N2"/>
    <mergeCell ref="D86:M86"/>
    <mergeCell ref="D104:M104"/>
    <mergeCell ref="D114:M114"/>
    <mergeCell ref="D124:M124"/>
    <mergeCell ref="D5:M5"/>
    <mergeCell ref="D13:M13"/>
    <mergeCell ref="D25:M25"/>
    <mergeCell ref="D48:M48"/>
    <mergeCell ref="D92:M92"/>
    <mergeCell ref="D96:M96"/>
    <mergeCell ref="D100:M100"/>
    <mergeCell ref="D54:M54"/>
    <mergeCell ref="D58:M58"/>
    <mergeCell ref="D44:M44"/>
    <mergeCell ref="D66:M66"/>
    <mergeCell ref="D77:M77"/>
    <mergeCell ref="D82:M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F25" sqref="AF25"/>
    </sheetView>
  </sheetViews>
  <sheetFormatPr defaultColWidth="9.140625" defaultRowHeight="12.75"/>
  <cols>
    <col min="1" max="1" width="2.140625" style="0" customWidth="1"/>
    <col min="2" max="2" width="15.00390625" style="0" customWidth="1"/>
    <col min="3" max="3" width="3.7109375" style="0" customWidth="1"/>
    <col min="4" max="4" width="0.9921875" style="0" customWidth="1"/>
    <col min="5" max="5" width="2.8515625" style="2" customWidth="1"/>
    <col min="6" max="6" width="0.71875" style="2" customWidth="1"/>
    <col min="7" max="7" width="3.7109375" style="3" customWidth="1"/>
    <col min="8" max="8" width="0.9921875" style="0" customWidth="1"/>
    <col min="9" max="9" width="2.8515625" style="0" customWidth="1"/>
    <col min="10" max="10" width="0.71875" style="0" customWidth="1"/>
    <col min="11" max="11" width="3.7109375" style="3" customWidth="1"/>
    <col min="12" max="12" width="0.9921875" style="0" customWidth="1"/>
    <col min="13" max="13" width="2.8515625" style="2" customWidth="1"/>
    <col min="14" max="14" width="0.71875" style="2" customWidth="1"/>
    <col min="15" max="15" width="3.7109375" style="3" customWidth="1"/>
    <col min="16" max="16" width="0.9921875" style="0" customWidth="1"/>
    <col min="17" max="17" width="2.8515625" style="2" customWidth="1"/>
    <col min="18" max="18" width="0.71875" style="2" customWidth="1"/>
    <col min="19" max="19" width="3.7109375" style="3" customWidth="1"/>
    <col min="20" max="20" width="0.9921875" style="0" customWidth="1"/>
    <col min="21" max="21" width="2.8515625" style="2" customWidth="1"/>
    <col min="22" max="22" width="0.71875" style="2" customWidth="1"/>
    <col min="23" max="23" width="3.7109375" style="3" customWidth="1"/>
    <col min="24" max="24" width="0.9921875" style="0" customWidth="1"/>
    <col min="25" max="25" width="2.8515625" style="2" customWidth="1"/>
    <col min="26" max="26" width="1.57421875" style="0" customWidth="1"/>
    <col min="27" max="27" width="4.28125" style="4" customWidth="1"/>
    <col min="28" max="28" width="0.9921875" style="5" customWidth="1"/>
    <col min="29" max="29" width="4.28125" style="6" customWidth="1"/>
  </cols>
  <sheetData>
    <row r="1" spans="1:29" ht="23.25">
      <c r="A1" s="211" t="s">
        <v>798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ht="20.25">
      <c r="A2" s="212" t="s">
        <v>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</row>
    <row r="4" spans="3:26" ht="12.75">
      <c r="C4" s="206" t="s">
        <v>32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9" ht="12.75">
      <c r="A5" s="10" t="s">
        <v>31</v>
      </c>
      <c r="B5" s="43"/>
      <c r="C5" s="209">
        <v>1</v>
      </c>
      <c r="D5" s="209"/>
      <c r="E5" s="209"/>
      <c r="F5" s="44"/>
      <c r="G5" s="209">
        <v>2</v>
      </c>
      <c r="H5" s="209"/>
      <c r="I5" s="209"/>
      <c r="J5" s="44"/>
      <c r="K5" s="209">
        <v>3</v>
      </c>
      <c r="L5" s="209"/>
      <c r="M5" s="209"/>
      <c r="N5" s="44"/>
      <c r="O5" s="209">
        <v>4</v>
      </c>
      <c r="P5" s="209"/>
      <c r="Q5" s="209"/>
      <c r="R5" s="44"/>
      <c r="S5" s="209">
        <v>5</v>
      </c>
      <c r="T5" s="209"/>
      <c r="U5" s="209"/>
      <c r="V5" s="44"/>
      <c r="W5" s="209">
        <v>6</v>
      </c>
      <c r="X5" s="209"/>
      <c r="Y5" s="209"/>
      <c r="Z5" s="8"/>
      <c r="AA5" s="205" t="s">
        <v>25</v>
      </c>
      <c r="AB5" s="205"/>
      <c r="AC5" s="205"/>
    </row>
    <row r="6" spans="1:29" ht="12.75">
      <c r="A6" s="17">
        <v>1</v>
      </c>
      <c r="B6" s="31" t="s">
        <v>50</v>
      </c>
      <c r="C6" s="19">
        <v>132</v>
      </c>
      <c r="D6" s="5" t="s">
        <v>4</v>
      </c>
      <c r="E6" s="18">
        <v>71</v>
      </c>
      <c r="F6" s="77"/>
      <c r="G6" s="77">
        <v>142</v>
      </c>
      <c r="H6" s="39" t="s">
        <v>4</v>
      </c>
      <c r="I6" s="77">
        <v>75</v>
      </c>
      <c r="J6" s="19"/>
      <c r="K6" s="75">
        <v>139</v>
      </c>
      <c r="L6" s="19" t="s">
        <v>4</v>
      </c>
      <c r="M6" s="18">
        <v>77</v>
      </c>
      <c r="N6" s="18"/>
      <c r="O6" s="75">
        <v>142</v>
      </c>
      <c r="P6" s="19" t="s">
        <v>4</v>
      </c>
      <c r="Q6" s="18">
        <v>74</v>
      </c>
      <c r="R6" s="18"/>
      <c r="S6" s="75"/>
      <c r="T6" s="19" t="s">
        <v>4</v>
      </c>
      <c r="U6" s="18"/>
      <c r="V6" s="18"/>
      <c r="W6" s="75"/>
      <c r="X6" s="19" t="s">
        <v>4</v>
      </c>
      <c r="Y6" s="18"/>
      <c r="Z6" s="17"/>
      <c r="AA6" s="37">
        <f>SUM(C6,W6,S6,O6,K6,G6)</f>
        <v>555</v>
      </c>
      <c r="AB6" s="39" t="s">
        <v>4</v>
      </c>
      <c r="AC6" s="37">
        <f>SUM(Q6,M6,I6,E6)</f>
        <v>297</v>
      </c>
    </row>
    <row r="7" spans="1:29" ht="12.75">
      <c r="A7" s="17">
        <v>2</v>
      </c>
      <c r="B7" s="30" t="s">
        <v>62</v>
      </c>
      <c r="C7" s="40">
        <v>137</v>
      </c>
      <c r="D7" s="19" t="s">
        <v>4</v>
      </c>
      <c r="E7" s="18">
        <v>75</v>
      </c>
      <c r="F7" s="77"/>
      <c r="G7" s="75">
        <v>138</v>
      </c>
      <c r="H7" s="39" t="s">
        <v>4</v>
      </c>
      <c r="I7" s="77">
        <v>71</v>
      </c>
      <c r="J7" s="19"/>
      <c r="K7" s="75">
        <v>138</v>
      </c>
      <c r="L7" s="19" t="s">
        <v>4</v>
      </c>
      <c r="M7" s="18">
        <v>74</v>
      </c>
      <c r="N7" s="18"/>
      <c r="O7" s="75">
        <v>126</v>
      </c>
      <c r="P7" s="19" t="s">
        <v>4</v>
      </c>
      <c r="Q7" s="18">
        <v>71</v>
      </c>
      <c r="R7" s="18"/>
      <c r="S7" s="75"/>
      <c r="T7" s="19" t="s">
        <v>4</v>
      </c>
      <c r="U7" s="18"/>
      <c r="V7" s="18"/>
      <c r="W7" s="75"/>
      <c r="X7" s="19" t="s">
        <v>4</v>
      </c>
      <c r="Y7" s="18"/>
      <c r="Z7" s="17"/>
      <c r="AA7" s="37">
        <f>SUM(C7,W7,S7,O7,K7,G7)</f>
        <v>539</v>
      </c>
      <c r="AB7" s="39" t="s">
        <v>4</v>
      </c>
      <c r="AC7" s="37">
        <f>SUM(Y7,U7,Q7,M7,I7,E7)</f>
        <v>291</v>
      </c>
    </row>
    <row r="8" spans="1:29" ht="12.75">
      <c r="A8" s="17">
        <v>3</v>
      </c>
      <c r="B8" s="31" t="s">
        <v>49</v>
      </c>
      <c r="C8" s="19">
        <v>130</v>
      </c>
      <c r="D8" s="19" t="s">
        <v>4</v>
      </c>
      <c r="E8" s="18">
        <v>73</v>
      </c>
      <c r="F8" s="77"/>
      <c r="G8" s="77">
        <v>135</v>
      </c>
      <c r="H8" s="39" t="s">
        <v>4</v>
      </c>
      <c r="I8" s="77">
        <v>74</v>
      </c>
      <c r="J8" s="19"/>
      <c r="K8" s="75">
        <v>136</v>
      </c>
      <c r="L8" s="19" t="s">
        <v>4</v>
      </c>
      <c r="M8" s="18">
        <v>76</v>
      </c>
      <c r="N8" s="18"/>
      <c r="O8" s="75">
        <v>129</v>
      </c>
      <c r="P8" s="19" t="s">
        <v>4</v>
      </c>
      <c r="Q8" s="18">
        <v>71</v>
      </c>
      <c r="R8" s="18"/>
      <c r="S8" s="75"/>
      <c r="T8" s="19" t="s">
        <v>4</v>
      </c>
      <c r="U8" s="18"/>
      <c r="V8" s="18"/>
      <c r="W8" s="75"/>
      <c r="X8" s="19" t="s">
        <v>4</v>
      </c>
      <c r="Y8" s="18"/>
      <c r="Z8" s="17"/>
      <c r="AA8" s="37">
        <f>SUM(C8,W8,S8,O8,K8,G8)</f>
        <v>530</v>
      </c>
      <c r="AB8" s="39" t="s">
        <v>4</v>
      </c>
      <c r="AC8" s="37">
        <f>SUM(Y8,U8,Q8,M8,I8,E8)</f>
        <v>294</v>
      </c>
    </row>
    <row r="9" spans="1:29" s="17" customFormat="1" ht="12.75">
      <c r="A9" s="41">
        <v>4</v>
      </c>
      <c r="B9" s="30" t="s">
        <v>64</v>
      </c>
      <c r="C9" s="19">
        <v>78</v>
      </c>
      <c r="D9" s="5" t="s">
        <v>4</v>
      </c>
      <c r="E9" s="18">
        <v>45</v>
      </c>
      <c r="F9" s="77"/>
      <c r="G9" s="77">
        <v>140</v>
      </c>
      <c r="H9" s="39" t="s">
        <v>4</v>
      </c>
      <c r="I9" s="77">
        <v>73</v>
      </c>
      <c r="J9" s="19"/>
      <c r="K9" s="75">
        <v>136</v>
      </c>
      <c r="L9" s="19">
        <v>76</v>
      </c>
      <c r="M9" s="18">
        <v>76</v>
      </c>
      <c r="N9" s="18"/>
      <c r="O9" s="75">
        <v>123</v>
      </c>
      <c r="P9" s="19" t="s">
        <v>4</v>
      </c>
      <c r="Q9" s="18">
        <v>70</v>
      </c>
      <c r="R9" s="18"/>
      <c r="S9" s="75"/>
      <c r="T9" s="19" t="s">
        <v>4</v>
      </c>
      <c r="U9" s="18"/>
      <c r="V9" s="18"/>
      <c r="W9" s="75"/>
      <c r="X9" s="19" t="s">
        <v>4</v>
      </c>
      <c r="Y9" s="18"/>
      <c r="AA9" s="37">
        <f>SUM(C9,W9,S9,O9,K9,G9)</f>
        <v>477</v>
      </c>
      <c r="AB9" s="39" t="s">
        <v>4</v>
      </c>
      <c r="AC9" s="37">
        <f>SUM(Y9,U9,Q9,M9,I9,E9)</f>
        <v>264</v>
      </c>
    </row>
    <row r="10" spans="1:29" ht="12.75">
      <c r="A10" s="17">
        <v>5</v>
      </c>
      <c r="B10" s="30" t="s">
        <v>51</v>
      </c>
      <c r="C10" s="77">
        <v>112</v>
      </c>
      <c r="D10" s="5" t="s">
        <v>4</v>
      </c>
      <c r="E10" s="79">
        <v>65</v>
      </c>
      <c r="F10" s="77"/>
      <c r="G10" s="77">
        <v>0</v>
      </c>
      <c r="H10" s="39" t="s">
        <v>4</v>
      </c>
      <c r="I10" s="77">
        <v>0</v>
      </c>
      <c r="J10" s="19"/>
      <c r="K10" s="75">
        <v>84</v>
      </c>
      <c r="L10" s="19" t="s">
        <v>4</v>
      </c>
      <c r="M10" s="18">
        <v>36</v>
      </c>
      <c r="N10" s="18"/>
      <c r="O10" s="75"/>
      <c r="P10" s="19" t="s">
        <v>4</v>
      </c>
      <c r="Q10" s="18"/>
      <c r="R10" s="18"/>
      <c r="S10" s="75"/>
      <c r="T10" s="19" t="s">
        <v>4</v>
      </c>
      <c r="U10" s="18"/>
      <c r="V10" s="18"/>
      <c r="W10" s="75"/>
      <c r="X10" s="19" t="s">
        <v>4</v>
      </c>
      <c r="Y10" s="18"/>
      <c r="Z10" s="17"/>
      <c r="AA10" s="37">
        <f>SUM(C10,W10,S10,O10,K10,G10)</f>
        <v>196</v>
      </c>
      <c r="AB10" s="39" t="s">
        <v>4</v>
      </c>
      <c r="AC10" s="37">
        <f>SUM(Y10,U10,Q10,M10,I10,E10)</f>
        <v>101</v>
      </c>
    </row>
    <row r="11" spans="1:35" ht="12.75">
      <c r="A11" s="17"/>
      <c r="B11" s="30"/>
      <c r="C11" s="30"/>
      <c r="D11" s="33"/>
      <c r="E11" s="30"/>
      <c r="F11" s="30"/>
      <c r="G11" s="23"/>
      <c r="H11" s="19"/>
      <c r="I11" s="21"/>
      <c r="J11" s="21"/>
      <c r="K11" s="23"/>
      <c r="L11" s="10"/>
      <c r="M11" s="24"/>
      <c r="N11" s="24"/>
      <c r="O11" s="23"/>
      <c r="P11" s="19"/>
      <c r="Q11" s="24"/>
      <c r="R11" s="24"/>
      <c r="S11" s="23"/>
      <c r="T11" s="19"/>
      <c r="U11" s="24"/>
      <c r="V11" s="24"/>
      <c r="W11" s="23"/>
      <c r="X11" s="19"/>
      <c r="Y11" s="24"/>
      <c r="Z11" s="17"/>
      <c r="AA11" s="38"/>
      <c r="AB11" s="32"/>
      <c r="AC11" s="37"/>
      <c r="AI11" s="38"/>
    </row>
    <row r="12" spans="3:35" ht="12.75"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38"/>
      <c r="AC12" s="37"/>
      <c r="AI12" s="38"/>
    </row>
    <row r="13" spans="1:35" ht="12.75">
      <c r="A13" s="45" t="s">
        <v>33</v>
      </c>
      <c r="B13" s="43"/>
      <c r="C13" s="209">
        <v>1</v>
      </c>
      <c r="D13" s="209"/>
      <c r="E13" s="209"/>
      <c r="F13" s="44"/>
      <c r="G13" s="209">
        <v>2</v>
      </c>
      <c r="H13" s="209"/>
      <c r="I13" s="209"/>
      <c r="J13" s="44"/>
      <c r="K13" s="209">
        <v>3</v>
      </c>
      <c r="L13" s="209"/>
      <c r="M13" s="209"/>
      <c r="N13" s="44"/>
      <c r="O13" s="209">
        <v>4</v>
      </c>
      <c r="P13" s="209"/>
      <c r="Q13" s="209"/>
      <c r="R13" s="44"/>
      <c r="S13" s="209">
        <v>5</v>
      </c>
      <c r="T13" s="209"/>
      <c r="U13" s="209"/>
      <c r="V13" s="44"/>
      <c r="W13" s="209">
        <v>6</v>
      </c>
      <c r="X13" s="209"/>
      <c r="Y13" s="209"/>
      <c r="Z13" s="8"/>
      <c r="AA13" s="205" t="s">
        <v>25</v>
      </c>
      <c r="AB13" s="205"/>
      <c r="AC13" s="205"/>
      <c r="AD13" s="34"/>
      <c r="AI13" s="38"/>
    </row>
    <row r="14" spans="1:35" ht="12.75">
      <c r="A14" s="17">
        <v>1</v>
      </c>
      <c r="B14" s="35" t="s">
        <v>49</v>
      </c>
      <c r="C14" s="19">
        <v>78</v>
      </c>
      <c r="D14" s="19" t="s">
        <v>4</v>
      </c>
      <c r="E14" s="18">
        <v>43</v>
      </c>
      <c r="F14" s="77"/>
      <c r="G14" s="77">
        <v>79</v>
      </c>
      <c r="H14" s="19" t="s">
        <v>4</v>
      </c>
      <c r="I14" s="77">
        <v>45</v>
      </c>
      <c r="J14" s="19"/>
      <c r="K14" s="75">
        <v>85</v>
      </c>
      <c r="L14" s="19" t="s">
        <v>4</v>
      </c>
      <c r="M14" s="18">
        <v>46</v>
      </c>
      <c r="N14" s="18"/>
      <c r="O14" s="75">
        <v>82</v>
      </c>
      <c r="P14" s="19">
        <v>0</v>
      </c>
      <c r="Q14" s="18">
        <v>48</v>
      </c>
      <c r="R14" s="18"/>
      <c r="S14" s="75">
        <v>0</v>
      </c>
      <c r="T14" s="19" t="s">
        <v>4</v>
      </c>
      <c r="U14" s="18">
        <v>0</v>
      </c>
      <c r="V14" s="18"/>
      <c r="W14" s="75">
        <v>0</v>
      </c>
      <c r="X14" s="19" t="s">
        <v>4</v>
      </c>
      <c r="Y14" s="18">
        <v>0</v>
      </c>
      <c r="Z14" s="17"/>
      <c r="AA14" s="38">
        <f>SUM(C14,G14,K14,O14)</f>
        <v>324</v>
      </c>
      <c r="AB14" s="39"/>
      <c r="AC14" s="37">
        <f>SUM(E14,I14,M14,Q14,U14,Y14)</f>
        <v>182</v>
      </c>
      <c r="AI14" s="38"/>
    </row>
    <row r="15" spans="1:35" s="17" customFormat="1" ht="12.75">
      <c r="A15" s="17">
        <v>2</v>
      </c>
      <c r="B15" s="31" t="s">
        <v>62</v>
      </c>
      <c r="C15" s="19">
        <v>82</v>
      </c>
      <c r="D15" s="19" t="s">
        <v>4</v>
      </c>
      <c r="E15" s="18">
        <v>46</v>
      </c>
      <c r="F15" s="77"/>
      <c r="G15" s="19">
        <v>93</v>
      </c>
      <c r="H15" s="19" t="s">
        <v>4</v>
      </c>
      <c r="I15" s="18">
        <v>49</v>
      </c>
      <c r="J15" s="19"/>
      <c r="K15" s="75">
        <v>74</v>
      </c>
      <c r="L15" s="19" t="s">
        <v>4</v>
      </c>
      <c r="M15" s="18">
        <v>44</v>
      </c>
      <c r="N15" s="18"/>
      <c r="O15" s="75"/>
      <c r="P15" s="19"/>
      <c r="Q15" s="24"/>
      <c r="R15" s="24"/>
      <c r="S15" s="23"/>
      <c r="T15" s="21"/>
      <c r="U15" s="24"/>
      <c r="V15" s="24"/>
      <c r="W15" s="75"/>
      <c r="X15" s="19"/>
      <c r="Y15" s="18"/>
      <c r="AA15" s="38">
        <f>SUM(C15,G15,K15)</f>
        <v>249</v>
      </c>
      <c r="AB15" s="39"/>
      <c r="AC15" s="37">
        <f>SUM(E15)</f>
        <v>46</v>
      </c>
      <c r="AI15" s="38"/>
    </row>
    <row r="16" spans="1:29" ht="12.75">
      <c r="A16">
        <v>3</v>
      </c>
      <c r="B16" s="97" t="s">
        <v>56</v>
      </c>
      <c r="C16" s="19"/>
      <c r="D16" s="19" t="s">
        <v>4</v>
      </c>
      <c r="E16" s="18"/>
      <c r="F16" s="77"/>
      <c r="G16" s="77">
        <v>87</v>
      </c>
      <c r="H16" s="19" t="s">
        <v>4</v>
      </c>
      <c r="I16" s="77">
        <v>45</v>
      </c>
      <c r="J16" s="19"/>
      <c r="K16" s="75">
        <v>62</v>
      </c>
      <c r="L16" s="19" t="s">
        <v>4</v>
      </c>
      <c r="M16" s="18">
        <v>39</v>
      </c>
      <c r="N16" s="18"/>
      <c r="O16" s="75">
        <v>91</v>
      </c>
      <c r="P16" s="19" t="s">
        <v>4</v>
      </c>
      <c r="Q16" s="18">
        <v>47</v>
      </c>
      <c r="R16" s="18"/>
      <c r="S16" s="75"/>
      <c r="T16" s="19" t="s">
        <v>4</v>
      </c>
      <c r="U16" s="18"/>
      <c r="V16" s="18"/>
      <c r="W16" s="75">
        <v>0</v>
      </c>
      <c r="X16" s="19" t="s">
        <v>4</v>
      </c>
      <c r="Y16" s="18">
        <v>0</v>
      </c>
      <c r="Z16" s="19"/>
      <c r="AA16" s="38">
        <f>SUM(C16,G16,K16,O16,S16,W16)</f>
        <v>240</v>
      </c>
      <c r="AB16" s="39" t="s">
        <v>4</v>
      </c>
      <c r="AC16" s="37">
        <f>SUM(E16,I16,M16,Q16,U16,Y16)</f>
        <v>131</v>
      </c>
    </row>
    <row r="17" spans="1:29" ht="12.75">
      <c r="A17" s="17">
        <v>4</v>
      </c>
      <c r="B17" s="36" t="s">
        <v>51</v>
      </c>
      <c r="C17" s="5">
        <v>81</v>
      </c>
      <c r="D17" s="19" t="s">
        <v>4</v>
      </c>
      <c r="E17" s="6">
        <v>45</v>
      </c>
      <c r="F17" s="77"/>
      <c r="G17" s="75">
        <v>80</v>
      </c>
      <c r="H17" s="19" t="s">
        <v>4</v>
      </c>
      <c r="I17" s="77">
        <v>44</v>
      </c>
      <c r="J17" s="19"/>
      <c r="K17" s="75">
        <v>77</v>
      </c>
      <c r="L17" s="19" t="s">
        <v>4</v>
      </c>
      <c r="M17" s="18">
        <v>43</v>
      </c>
      <c r="N17" s="18"/>
      <c r="O17" s="75">
        <v>0</v>
      </c>
      <c r="P17" s="19" t="s">
        <v>4</v>
      </c>
      <c r="Q17" s="24">
        <v>0</v>
      </c>
      <c r="R17" s="24"/>
      <c r="S17" s="75">
        <v>0</v>
      </c>
      <c r="T17" s="19" t="s">
        <v>4</v>
      </c>
      <c r="U17" s="18">
        <v>0</v>
      </c>
      <c r="V17" s="18"/>
      <c r="W17" s="75">
        <v>0</v>
      </c>
      <c r="X17" s="19" t="s">
        <v>4</v>
      </c>
      <c r="Y17" s="18">
        <v>0</v>
      </c>
      <c r="Z17" s="17"/>
      <c r="AA17" s="38">
        <f>SUM(C17,G17,K17,O17,S17,W17)</f>
        <v>238</v>
      </c>
      <c r="AB17" s="39"/>
      <c r="AC17" s="37">
        <f>SUM(E17,I17,M17,Q17,U17,Y17)</f>
        <v>132</v>
      </c>
    </row>
    <row r="18" spans="1:29" ht="12.75">
      <c r="A18">
        <v>5</v>
      </c>
      <c r="B18" s="31" t="s">
        <v>65</v>
      </c>
      <c r="C18" s="5"/>
      <c r="D18" s="19" t="s">
        <v>4</v>
      </c>
      <c r="E18" s="6"/>
      <c r="F18" s="77"/>
      <c r="G18" s="75">
        <v>78</v>
      </c>
      <c r="H18" s="19" t="s">
        <v>4</v>
      </c>
      <c r="I18" s="77">
        <v>46</v>
      </c>
      <c r="J18" s="19"/>
      <c r="K18" s="75">
        <v>77</v>
      </c>
      <c r="L18" s="19" t="s">
        <v>4</v>
      </c>
      <c r="M18" s="18">
        <v>46</v>
      </c>
      <c r="N18" s="18"/>
      <c r="O18" s="75">
        <v>76</v>
      </c>
      <c r="P18" s="19" t="s">
        <v>4</v>
      </c>
      <c r="Q18" s="18">
        <v>46</v>
      </c>
      <c r="R18" s="24"/>
      <c r="S18" s="75">
        <v>0</v>
      </c>
      <c r="T18" s="19" t="s">
        <v>4</v>
      </c>
      <c r="U18" s="18">
        <v>0</v>
      </c>
      <c r="V18" s="24"/>
      <c r="W18" s="75">
        <v>0</v>
      </c>
      <c r="X18" s="19" t="s">
        <v>4</v>
      </c>
      <c r="Y18" s="18">
        <v>0</v>
      </c>
      <c r="Z18" s="17"/>
      <c r="AA18" s="38">
        <f>SUM(C18,G18,K18,O18,S18,W18)</f>
        <v>231</v>
      </c>
      <c r="AB18" s="39"/>
      <c r="AC18" s="37">
        <f>SUM(E18,I18,M18,Q18,U18,Y18)</f>
        <v>138</v>
      </c>
    </row>
    <row r="19" spans="27:29" ht="12.75">
      <c r="AA19" s="38"/>
      <c r="AC19" s="37"/>
    </row>
    <row r="20" spans="3:29" ht="12.75">
      <c r="C20" s="206" t="s">
        <v>32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38"/>
      <c r="AC20" s="37"/>
    </row>
    <row r="21" spans="1:29" ht="12.75">
      <c r="A21" s="45" t="s">
        <v>39</v>
      </c>
      <c r="B21" s="17"/>
      <c r="C21" s="208">
        <v>1</v>
      </c>
      <c r="D21" s="208"/>
      <c r="E21" s="208"/>
      <c r="F21" s="66"/>
      <c r="G21" s="208">
        <v>2</v>
      </c>
      <c r="H21" s="208"/>
      <c r="I21" s="208"/>
      <c r="J21" s="66"/>
      <c r="K21" s="208">
        <v>3</v>
      </c>
      <c r="L21" s="208"/>
      <c r="M21" s="208"/>
      <c r="N21" s="66"/>
      <c r="O21" s="208">
        <v>4</v>
      </c>
      <c r="P21" s="208"/>
      <c r="Q21" s="208"/>
      <c r="R21" s="66"/>
      <c r="S21" s="208">
        <v>5</v>
      </c>
      <c r="T21" s="208"/>
      <c r="U21" s="208"/>
      <c r="V21" s="66"/>
      <c r="W21" s="208">
        <v>6</v>
      </c>
      <c r="X21" s="208"/>
      <c r="Y21" s="208"/>
      <c r="Z21" s="17"/>
      <c r="AA21" s="207" t="s">
        <v>25</v>
      </c>
      <c r="AB21" s="207"/>
      <c r="AC21" s="207"/>
    </row>
    <row r="22" spans="1:29" s="17" customFormat="1" ht="12.75">
      <c r="A22" s="17">
        <v>1</v>
      </c>
      <c r="B22" s="35" t="s">
        <v>56</v>
      </c>
      <c r="C22" s="19">
        <v>74</v>
      </c>
      <c r="D22" s="39" t="s">
        <v>4</v>
      </c>
      <c r="E22" s="18">
        <v>41</v>
      </c>
      <c r="F22" s="18"/>
      <c r="G22" s="77">
        <v>93</v>
      </c>
      <c r="H22" s="39" t="s">
        <v>4</v>
      </c>
      <c r="I22" s="77">
        <v>48</v>
      </c>
      <c r="J22" s="77"/>
      <c r="K22" s="75">
        <v>92</v>
      </c>
      <c r="L22" s="19" t="s">
        <v>4</v>
      </c>
      <c r="M22" s="18">
        <v>50</v>
      </c>
      <c r="N22" s="18"/>
      <c r="O22" s="75">
        <v>89</v>
      </c>
      <c r="P22" s="19" t="s">
        <v>4</v>
      </c>
      <c r="Q22" s="18">
        <v>48</v>
      </c>
      <c r="R22" s="18"/>
      <c r="S22" s="75"/>
      <c r="T22" s="19" t="s">
        <v>4</v>
      </c>
      <c r="U22" s="18"/>
      <c r="V22" s="24"/>
      <c r="W22" s="75"/>
      <c r="X22" s="19" t="s">
        <v>4</v>
      </c>
      <c r="Y22" s="18"/>
      <c r="AA22" s="38">
        <f>SUM(W22,S22,O22,K22,G22,C22)</f>
        <v>348</v>
      </c>
      <c r="AB22" s="32" t="s">
        <v>4</v>
      </c>
      <c r="AC22" s="37">
        <f>SUM(Y22,U22,Q22,M22,I22,E22)</f>
        <v>187</v>
      </c>
    </row>
    <row r="23" spans="1:29" ht="12.75">
      <c r="A23" s="17">
        <v>2</v>
      </c>
      <c r="B23" s="35" t="s">
        <v>49</v>
      </c>
      <c r="C23" s="19">
        <v>86</v>
      </c>
      <c r="D23" s="39" t="s">
        <v>4</v>
      </c>
      <c r="E23" s="18">
        <v>49</v>
      </c>
      <c r="F23" s="77"/>
      <c r="G23" s="75">
        <v>91</v>
      </c>
      <c r="H23" s="39" t="s">
        <v>4</v>
      </c>
      <c r="I23" s="19">
        <v>49</v>
      </c>
      <c r="J23" s="19"/>
      <c r="K23" s="75">
        <v>89</v>
      </c>
      <c r="L23" s="19" t="s">
        <v>4</v>
      </c>
      <c r="M23" s="18">
        <v>50</v>
      </c>
      <c r="N23" s="18"/>
      <c r="O23" s="75">
        <v>76</v>
      </c>
      <c r="P23" s="19" t="s">
        <v>4</v>
      </c>
      <c r="Q23" s="18">
        <v>43</v>
      </c>
      <c r="R23" s="18"/>
      <c r="S23" s="75"/>
      <c r="T23" s="19" t="s">
        <v>4</v>
      </c>
      <c r="U23" s="18"/>
      <c r="V23" s="24"/>
      <c r="W23" s="75"/>
      <c r="X23" s="19" t="s">
        <v>4</v>
      </c>
      <c r="Y23" s="18"/>
      <c r="Z23" s="17"/>
      <c r="AA23" s="38">
        <f>SUM(W23,S23,O23,K23,G23,C23)</f>
        <v>342</v>
      </c>
      <c r="AB23" s="32" t="s">
        <v>4</v>
      </c>
      <c r="AC23" s="37">
        <f>SUM(Y23,U23,Q23,M23,I23,E23)</f>
        <v>191</v>
      </c>
    </row>
    <row r="24" spans="1:29" ht="13.5" thickBot="1">
      <c r="A24" s="105">
        <v>3</v>
      </c>
      <c r="B24" s="36" t="s">
        <v>51</v>
      </c>
      <c r="C24" s="75">
        <v>77</v>
      </c>
      <c r="D24" s="39" t="s">
        <v>4</v>
      </c>
      <c r="E24" s="18">
        <v>45</v>
      </c>
      <c r="F24" s="18"/>
      <c r="G24" s="75">
        <v>78</v>
      </c>
      <c r="H24" s="39"/>
      <c r="I24" s="40">
        <v>44</v>
      </c>
      <c r="J24" s="19"/>
      <c r="K24" s="75">
        <v>74</v>
      </c>
      <c r="L24" s="19" t="s">
        <v>4</v>
      </c>
      <c r="M24" s="18">
        <v>46</v>
      </c>
      <c r="N24" s="18"/>
      <c r="O24" s="75">
        <v>80</v>
      </c>
      <c r="P24" s="19" t="s">
        <v>4</v>
      </c>
      <c r="Q24" s="18">
        <v>43</v>
      </c>
      <c r="R24" s="18"/>
      <c r="S24" s="75"/>
      <c r="T24" s="19" t="s">
        <v>4</v>
      </c>
      <c r="U24" s="18"/>
      <c r="V24" s="24"/>
      <c r="W24" s="75"/>
      <c r="X24" s="19" t="s">
        <v>4</v>
      </c>
      <c r="Y24" s="18"/>
      <c r="Z24" s="17"/>
      <c r="AA24" s="38">
        <f>SUM(W24,S24,O24,K24,G24,C24)</f>
        <v>309</v>
      </c>
      <c r="AB24" s="32"/>
      <c r="AC24" s="37">
        <f>SUM(Y24,U24,Q24,M24,I24,E24)</f>
        <v>178</v>
      </c>
    </row>
    <row r="25" spans="1:29" s="17" customFormat="1" ht="12.75">
      <c r="A25" s="41">
        <v>4</v>
      </c>
      <c r="B25" s="36" t="s">
        <v>62</v>
      </c>
      <c r="C25" s="77">
        <v>88</v>
      </c>
      <c r="D25" s="39" t="s">
        <v>4</v>
      </c>
      <c r="E25" s="79">
        <v>46</v>
      </c>
      <c r="F25" s="18"/>
      <c r="G25" s="75">
        <v>94</v>
      </c>
      <c r="H25" s="39" t="s">
        <v>4</v>
      </c>
      <c r="I25" s="19">
        <v>50</v>
      </c>
      <c r="J25" s="19"/>
      <c r="K25" s="75">
        <v>88</v>
      </c>
      <c r="L25" s="19">
        <v>48</v>
      </c>
      <c r="M25" s="18">
        <v>51</v>
      </c>
      <c r="N25" s="18"/>
      <c r="O25" s="75"/>
      <c r="P25" s="19" t="s">
        <v>4</v>
      </c>
      <c r="Q25" s="18"/>
      <c r="R25" s="18"/>
      <c r="S25" s="75"/>
      <c r="T25" s="19" t="s">
        <v>4</v>
      </c>
      <c r="U25" s="18"/>
      <c r="V25" s="24"/>
      <c r="W25" s="75"/>
      <c r="X25" s="19" t="s">
        <v>4</v>
      </c>
      <c r="Y25" s="18"/>
      <c r="AA25" s="38">
        <f>SUM(W25,S25,O25,K25,G25,C25)</f>
        <v>270</v>
      </c>
      <c r="AB25" s="32" t="s">
        <v>4</v>
      </c>
      <c r="AC25" s="37">
        <f>SUM(Y25,U25,Q25,M25,I25,E25)</f>
        <v>147</v>
      </c>
    </row>
    <row r="26" spans="1:29" ht="12.75">
      <c r="A26" s="41">
        <v>5</v>
      </c>
      <c r="B26" s="36" t="s">
        <v>57</v>
      </c>
      <c r="C26" s="77">
        <v>56</v>
      </c>
      <c r="D26" s="39" t="s">
        <v>4</v>
      </c>
      <c r="E26" s="77">
        <v>34</v>
      </c>
      <c r="F26" s="77"/>
      <c r="G26" s="75">
        <v>67</v>
      </c>
      <c r="H26" s="39" t="s">
        <v>4</v>
      </c>
      <c r="I26" s="19">
        <v>38</v>
      </c>
      <c r="J26" s="19"/>
      <c r="K26" s="75">
        <v>78</v>
      </c>
      <c r="L26" s="19" t="s">
        <v>4</v>
      </c>
      <c r="M26" s="18">
        <v>47</v>
      </c>
      <c r="N26" s="18"/>
      <c r="O26" s="75"/>
      <c r="P26" s="19" t="s">
        <v>4</v>
      </c>
      <c r="Q26" s="18"/>
      <c r="R26" s="18"/>
      <c r="S26" s="75"/>
      <c r="T26" s="19" t="s">
        <v>4</v>
      </c>
      <c r="U26" s="18"/>
      <c r="V26" s="24"/>
      <c r="W26" s="75"/>
      <c r="X26" s="19" t="s">
        <v>4</v>
      </c>
      <c r="Y26" s="18"/>
      <c r="Z26" s="19"/>
      <c r="AA26" s="38">
        <f>SUM(W26,S26,O26,K26,G26,C26)</f>
        <v>201</v>
      </c>
      <c r="AB26" s="32" t="s">
        <v>4</v>
      </c>
      <c r="AC26" s="37">
        <f>SUM(Y26,U26,Q26,M26,I26,E26)</f>
        <v>119</v>
      </c>
    </row>
    <row r="28" ht="12.75">
      <c r="C28" s="3"/>
    </row>
    <row r="29" spans="2:3" ht="12.75">
      <c r="B29" t="s">
        <v>232</v>
      </c>
      <c r="C29" s="3"/>
    </row>
    <row r="30" spans="2:3" ht="12.75">
      <c r="B30" t="s">
        <v>44</v>
      </c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</sheetData>
  <sheetProtection/>
  <mergeCells count="26">
    <mergeCell ref="C12:Z12"/>
    <mergeCell ref="C20:Z20"/>
    <mergeCell ref="S13:U13"/>
    <mergeCell ref="W13:Y13"/>
    <mergeCell ref="K13:M13"/>
    <mergeCell ref="O13:Q13"/>
    <mergeCell ref="AA13:AC13"/>
    <mergeCell ref="C21:E21"/>
    <mergeCell ref="G21:I21"/>
    <mergeCell ref="K21:M21"/>
    <mergeCell ref="O21:Q21"/>
    <mergeCell ref="S21:U21"/>
    <mergeCell ref="W21:Y21"/>
    <mergeCell ref="AA21:AC21"/>
    <mergeCell ref="C13:E13"/>
    <mergeCell ref="G13:I13"/>
    <mergeCell ref="A1:AC1"/>
    <mergeCell ref="A2:AC2"/>
    <mergeCell ref="C5:E5"/>
    <mergeCell ref="G5:I5"/>
    <mergeCell ref="K5:M5"/>
    <mergeCell ref="O5:Q5"/>
    <mergeCell ref="S5:U5"/>
    <mergeCell ref="W5:Y5"/>
    <mergeCell ref="AA5:AC5"/>
    <mergeCell ref="C4:Z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selection activeCell="Q13" sqref="Q13"/>
    </sheetView>
  </sheetViews>
  <sheetFormatPr defaultColWidth="9.140625" defaultRowHeight="12.75"/>
  <cols>
    <col min="1" max="1" width="10.8515625" style="0" customWidth="1"/>
    <col min="2" max="2" width="6.28125" style="0" customWidth="1"/>
    <col min="3" max="9" width="4.7109375" style="0" customWidth="1"/>
    <col min="10" max="10" width="5.140625" style="0" customWidth="1"/>
    <col min="11" max="11" width="4.7109375" style="0" customWidth="1"/>
    <col min="12" max="12" width="4.7109375" style="7" customWidth="1"/>
    <col min="13" max="14" width="4.7109375" style="0" customWidth="1"/>
    <col min="15" max="15" width="5.00390625" style="0" customWidth="1"/>
    <col min="16" max="16" width="4.7109375" style="7" customWidth="1"/>
  </cols>
  <sheetData>
    <row r="1" spans="1:16" ht="27">
      <c r="A1" s="227" t="s">
        <v>800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8" customHeight="1">
      <c r="A2" s="13" t="s">
        <v>38</v>
      </c>
      <c r="O2" s="219" t="s">
        <v>25</v>
      </c>
      <c r="P2" s="91"/>
    </row>
    <row r="3" spans="1:16" ht="12.75" customHeight="1">
      <c r="A3" t="s">
        <v>41</v>
      </c>
      <c r="C3" s="7" t="s">
        <v>32</v>
      </c>
      <c r="D3" s="7"/>
      <c r="E3" s="7"/>
      <c r="F3" s="7"/>
      <c r="G3" s="7"/>
      <c r="H3" s="7"/>
      <c r="I3" s="7"/>
      <c r="J3" s="7"/>
      <c r="K3" s="7"/>
      <c r="M3" s="7"/>
      <c r="N3" s="7"/>
      <c r="O3" s="219"/>
      <c r="P3" s="217" t="s">
        <v>40</v>
      </c>
    </row>
    <row r="4" spans="1:28" s="8" customFormat="1" ht="23.25" customHeight="1">
      <c r="A4" s="8" t="s">
        <v>2</v>
      </c>
      <c r="C4" s="213" t="s">
        <v>10</v>
      </c>
      <c r="D4" s="213"/>
      <c r="E4" s="213" t="s">
        <v>5</v>
      </c>
      <c r="F4" s="213"/>
      <c r="G4" s="45" t="s">
        <v>13</v>
      </c>
      <c r="I4" s="213" t="s">
        <v>6</v>
      </c>
      <c r="J4" s="213"/>
      <c r="K4" s="167" t="s">
        <v>3</v>
      </c>
      <c r="L4" s="95"/>
      <c r="M4" s="166" t="s">
        <v>10</v>
      </c>
      <c r="N4" s="166"/>
      <c r="O4" s="220"/>
      <c r="P4" s="218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>
      <c r="A5" t="s">
        <v>13</v>
      </c>
      <c r="C5" s="208">
        <v>18</v>
      </c>
      <c r="D5" s="208"/>
      <c r="E5" s="208">
        <v>21</v>
      </c>
      <c r="F5" s="208"/>
      <c r="G5" s="208">
        <v>37</v>
      </c>
      <c r="H5" s="208"/>
      <c r="I5" s="208">
        <v>0</v>
      </c>
      <c r="J5" s="208"/>
      <c r="K5" s="208">
        <v>0</v>
      </c>
      <c r="L5" s="208"/>
      <c r="M5" s="208">
        <v>0</v>
      </c>
      <c r="N5" s="208"/>
      <c r="O5" s="12">
        <f aca="true" t="shared" si="0" ref="O5:O10">SUM(C5:M5)</f>
        <v>76</v>
      </c>
      <c r="P5" s="15">
        <f aca="true" t="shared" si="1" ref="P5:P10">AVERAGE(C5:N5)</f>
        <v>12.666666666666666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16" ht="12.75">
      <c r="A6" t="s">
        <v>10</v>
      </c>
      <c r="C6" s="206">
        <v>8</v>
      </c>
      <c r="D6" s="206"/>
      <c r="E6" s="208">
        <v>6</v>
      </c>
      <c r="F6" s="208"/>
      <c r="G6" s="208">
        <v>9</v>
      </c>
      <c r="H6" s="208"/>
      <c r="I6" s="206">
        <v>0</v>
      </c>
      <c r="J6" s="206"/>
      <c r="K6" s="206">
        <v>0</v>
      </c>
      <c r="L6" s="206"/>
      <c r="M6" s="206">
        <v>0</v>
      </c>
      <c r="N6" s="206"/>
      <c r="O6" s="12">
        <f t="shared" si="0"/>
        <v>23</v>
      </c>
      <c r="P6" s="15">
        <f t="shared" si="1"/>
        <v>3.8333333333333335</v>
      </c>
    </row>
    <row r="7" spans="1:16" ht="12.75">
      <c r="A7" t="s">
        <v>3</v>
      </c>
      <c r="C7" s="206">
        <v>9</v>
      </c>
      <c r="D7" s="206"/>
      <c r="E7" s="208">
        <v>11</v>
      </c>
      <c r="F7" s="208"/>
      <c r="G7" s="208">
        <v>12</v>
      </c>
      <c r="H7" s="208"/>
      <c r="I7" s="208">
        <v>0</v>
      </c>
      <c r="J7" s="208"/>
      <c r="K7" s="208">
        <v>0</v>
      </c>
      <c r="L7" s="208"/>
      <c r="M7" s="208">
        <v>0</v>
      </c>
      <c r="N7" s="208"/>
      <c r="O7" s="12">
        <f t="shared" si="0"/>
        <v>32</v>
      </c>
      <c r="P7" s="15">
        <f t="shared" si="1"/>
        <v>5.333333333333333</v>
      </c>
    </row>
    <row r="8" spans="1:16" ht="12.75">
      <c r="A8" t="s">
        <v>5</v>
      </c>
      <c r="C8" s="206">
        <v>4</v>
      </c>
      <c r="D8" s="206"/>
      <c r="E8" s="208">
        <v>14</v>
      </c>
      <c r="F8" s="208"/>
      <c r="G8" s="208">
        <v>14</v>
      </c>
      <c r="H8" s="208"/>
      <c r="I8" s="206">
        <v>0</v>
      </c>
      <c r="J8" s="206"/>
      <c r="K8" s="206">
        <v>0</v>
      </c>
      <c r="L8" s="206"/>
      <c r="M8" s="206">
        <v>0</v>
      </c>
      <c r="N8" s="206"/>
      <c r="O8" s="12">
        <f t="shared" si="0"/>
        <v>32</v>
      </c>
      <c r="P8" s="15">
        <f t="shared" si="1"/>
        <v>5.333333333333333</v>
      </c>
    </row>
    <row r="9" spans="1:21" ht="12.75">
      <c r="A9" t="s">
        <v>6</v>
      </c>
      <c r="C9" s="206">
        <v>6</v>
      </c>
      <c r="D9" s="206"/>
      <c r="E9" s="208">
        <v>23</v>
      </c>
      <c r="F9" s="208"/>
      <c r="G9" s="208">
        <v>20</v>
      </c>
      <c r="H9" s="208"/>
      <c r="I9" s="208">
        <v>0</v>
      </c>
      <c r="J9" s="208"/>
      <c r="K9" s="208">
        <v>0</v>
      </c>
      <c r="L9" s="208"/>
      <c r="M9" s="208">
        <v>0</v>
      </c>
      <c r="N9" s="208"/>
      <c r="O9" s="12">
        <f t="shared" si="0"/>
        <v>49</v>
      </c>
      <c r="P9" s="15">
        <f t="shared" si="1"/>
        <v>8.166666666666666</v>
      </c>
      <c r="U9" s="8"/>
    </row>
    <row r="10" spans="1:16" ht="12.75" customHeight="1">
      <c r="A10" s="5" t="s">
        <v>37</v>
      </c>
      <c r="B10" s="5"/>
      <c r="C10" s="214">
        <f>SUM(C5:C9)</f>
        <v>45</v>
      </c>
      <c r="D10" s="214"/>
      <c r="E10" s="207">
        <f>SUM(E5:E9)</f>
        <v>75</v>
      </c>
      <c r="F10" s="207"/>
      <c r="G10" s="207">
        <f>SUM(G5:G9)</f>
        <v>92</v>
      </c>
      <c r="H10" s="207"/>
      <c r="I10" s="210">
        <v>0</v>
      </c>
      <c r="J10" s="210"/>
      <c r="K10" s="210">
        <v>0</v>
      </c>
      <c r="L10" s="210"/>
      <c r="M10" s="210">
        <v>0</v>
      </c>
      <c r="N10" s="210"/>
      <c r="O10" s="12">
        <f t="shared" si="0"/>
        <v>212</v>
      </c>
      <c r="P10" s="15">
        <f t="shared" si="1"/>
        <v>35.333333333333336</v>
      </c>
    </row>
    <row r="11" spans="1:16" ht="12.75" customHeight="1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/>
    </row>
    <row r="12" spans="1:16" ht="12.75" customHeight="1">
      <c r="A12" s="59" t="s">
        <v>799</v>
      </c>
      <c r="B12" s="59"/>
      <c r="C12" s="59"/>
      <c r="D12" s="59"/>
      <c r="O12" s="219" t="s">
        <v>25</v>
      </c>
      <c r="P12" s="91"/>
    </row>
    <row r="13" spans="1:16" ht="12.75" customHeight="1">
      <c r="A13" t="s">
        <v>41</v>
      </c>
      <c r="C13" s="7" t="s">
        <v>32</v>
      </c>
      <c r="D13" s="7"/>
      <c r="E13" s="7"/>
      <c r="F13" s="7"/>
      <c r="G13" s="7"/>
      <c r="H13" s="7"/>
      <c r="I13" s="7"/>
      <c r="J13" s="7"/>
      <c r="K13" s="7"/>
      <c r="M13" s="7"/>
      <c r="N13" s="7"/>
      <c r="O13" s="219"/>
      <c r="P13" s="217" t="s">
        <v>40</v>
      </c>
    </row>
    <row r="14" spans="1:16" ht="12.75" customHeight="1">
      <c r="A14" s="8" t="s">
        <v>2</v>
      </c>
      <c r="B14" s="8"/>
      <c r="C14" s="213" t="s">
        <v>5</v>
      </c>
      <c r="D14" s="213"/>
      <c r="E14" t="s">
        <v>13</v>
      </c>
      <c r="G14" s="213" t="s">
        <v>6</v>
      </c>
      <c r="H14" s="213"/>
      <c r="I14" s="213" t="s">
        <v>3</v>
      </c>
      <c r="J14" s="213"/>
      <c r="K14" s="213" t="s">
        <v>10</v>
      </c>
      <c r="L14" s="213"/>
      <c r="M14" s="213" t="s">
        <v>5</v>
      </c>
      <c r="N14" s="213"/>
      <c r="O14" s="220"/>
      <c r="P14" s="218"/>
    </row>
    <row r="15" spans="1:16" ht="12.75" customHeight="1">
      <c r="A15" t="s">
        <v>13</v>
      </c>
      <c r="C15" s="216">
        <v>23</v>
      </c>
      <c r="D15" s="216"/>
      <c r="E15" s="216">
        <v>37</v>
      </c>
      <c r="F15" s="216"/>
      <c r="G15" s="216">
        <v>22</v>
      </c>
      <c r="H15" s="216"/>
      <c r="I15" s="216">
        <v>13</v>
      </c>
      <c r="J15" s="216"/>
      <c r="K15" s="216">
        <v>18</v>
      </c>
      <c r="L15" s="216"/>
      <c r="M15" s="216">
        <v>23</v>
      </c>
      <c r="N15" s="216"/>
      <c r="O15" s="12">
        <f aca="true" t="shared" si="2" ref="O15:O20">SUM(C15:M15)</f>
        <v>136</v>
      </c>
      <c r="P15" s="15">
        <f aca="true" t="shared" si="3" ref="P15:P20">AVERAGE(C15:N15)</f>
        <v>22.666666666666668</v>
      </c>
    </row>
    <row r="16" spans="1:16" ht="12.75" customHeight="1">
      <c r="A16" t="s">
        <v>10</v>
      </c>
      <c r="C16" s="206">
        <v>8</v>
      </c>
      <c r="D16" s="206"/>
      <c r="E16" s="206">
        <v>4</v>
      </c>
      <c r="F16" s="206"/>
      <c r="G16" s="206">
        <v>8</v>
      </c>
      <c r="H16" s="206"/>
      <c r="I16" s="206">
        <v>8</v>
      </c>
      <c r="J16" s="206"/>
      <c r="K16" s="206">
        <v>13</v>
      </c>
      <c r="L16" s="206"/>
      <c r="M16" s="206">
        <v>8</v>
      </c>
      <c r="N16" s="206"/>
      <c r="O16" s="12">
        <f t="shared" si="2"/>
        <v>49</v>
      </c>
      <c r="P16" s="15">
        <f t="shared" si="3"/>
        <v>8.166666666666666</v>
      </c>
    </row>
    <row r="17" spans="1:16" ht="12.75" customHeight="1">
      <c r="A17" t="s">
        <v>3</v>
      </c>
      <c r="C17" s="206">
        <v>10</v>
      </c>
      <c r="D17" s="206"/>
      <c r="E17" s="206">
        <v>11</v>
      </c>
      <c r="F17" s="206"/>
      <c r="G17" s="206">
        <v>6</v>
      </c>
      <c r="H17" s="206"/>
      <c r="I17" s="206">
        <v>16</v>
      </c>
      <c r="J17" s="206"/>
      <c r="K17" s="206">
        <v>12</v>
      </c>
      <c r="L17" s="206"/>
      <c r="M17" s="206">
        <v>10</v>
      </c>
      <c r="N17" s="206"/>
      <c r="O17" s="12">
        <f t="shared" si="2"/>
        <v>65</v>
      </c>
      <c r="P17" s="15">
        <f t="shared" si="3"/>
        <v>10.833333333333334</v>
      </c>
    </row>
    <row r="18" spans="1:16" ht="12.75" customHeight="1">
      <c r="A18" t="s">
        <v>5</v>
      </c>
      <c r="C18" s="206">
        <v>21</v>
      </c>
      <c r="D18" s="206"/>
      <c r="E18" s="206">
        <v>15</v>
      </c>
      <c r="F18" s="206"/>
      <c r="G18" s="215">
        <v>14</v>
      </c>
      <c r="H18" s="215"/>
      <c r="I18" s="206">
        <v>15</v>
      </c>
      <c r="J18" s="206"/>
      <c r="K18" s="206">
        <v>15</v>
      </c>
      <c r="L18" s="206"/>
      <c r="M18" s="206">
        <v>21</v>
      </c>
      <c r="N18" s="206"/>
      <c r="O18" s="12">
        <f t="shared" si="2"/>
        <v>101</v>
      </c>
      <c r="P18" s="15">
        <f t="shared" si="3"/>
        <v>16.833333333333332</v>
      </c>
    </row>
    <row r="19" spans="1:16" ht="12.75" customHeight="1">
      <c r="A19" t="s">
        <v>6</v>
      </c>
      <c r="C19" s="206">
        <v>26</v>
      </c>
      <c r="D19" s="206"/>
      <c r="E19" s="206">
        <v>23</v>
      </c>
      <c r="F19" s="206"/>
      <c r="G19" s="206">
        <v>24</v>
      </c>
      <c r="H19" s="206"/>
      <c r="I19" s="206">
        <v>16</v>
      </c>
      <c r="J19" s="206"/>
      <c r="K19" s="206">
        <v>7</v>
      </c>
      <c r="L19" s="206"/>
      <c r="M19" s="206">
        <v>17</v>
      </c>
      <c r="N19" s="206"/>
      <c r="O19" s="12">
        <f t="shared" si="2"/>
        <v>113</v>
      </c>
      <c r="P19" s="15">
        <f t="shared" si="3"/>
        <v>18.833333333333332</v>
      </c>
    </row>
    <row r="20" spans="1:16" ht="12.75" customHeight="1">
      <c r="A20" s="5" t="s">
        <v>37</v>
      </c>
      <c r="B20" s="5"/>
      <c r="C20" s="214">
        <f>SUM(C15:C19)</f>
        <v>88</v>
      </c>
      <c r="D20" s="214"/>
      <c r="E20" s="214">
        <f>SUM(E15:E19)</f>
        <v>90</v>
      </c>
      <c r="F20" s="214"/>
      <c r="G20" s="214">
        <f>SUM(G15:G19)</f>
        <v>74</v>
      </c>
      <c r="H20" s="214"/>
      <c r="I20" s="214">
        <f>SUM(I15:I19)</f>
        <v>68</v>
      </c>
      <c r="J20" s="214"/>
      <c r="K20" s="214">
        <f>SUM(K15:K19)</f>
        <v>65</v>
      </c>
      <c r="L20" s="214"/>
      <c r="M20" s="214">
        <f>SUM(M15:M19)</f>
        <v>79</v>
      </c>
      <c r="N20" s="214"/>
      <c r="O20" s="12">
        <f t="shared" si="2"/>
        <v>464</v>
      </c>
      <c r="P20" s="15">
        <f t="shared" si="3"/>
        <v>77.33333333333333</v>
      </c>
    </row>
    <row r="21" spans="1:16" ht="12.75" customHeight="1">
      <c r="A21" s="5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</row>
    <row r="22" spans="1:16" ht="12.75">
      <c r="A22" s="5"/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90"/>
      <c r="P22" s="91"/>
    </row>
    <row r="23" spans="1:16" ht="12.75" customHeight="1">
      <c r="A23" s="59" t="s">
        <v>231</v>
      </c>
      <c r="B23" s="59"/>
      <c r="C23" s="5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17" t="s">
        <v>25</v>
      </c>
      <c r="P23" s="217" t="s">
        <v>40</v>
      </c>
    </row>
    <row r="24" spans="1:16" ht="12.75" customHeight="1">
      <c r="A24" s="8" t="s">
        <v>2</v>
      </c>
      <c r="B24" s="8"/>
      <c r="C24" s="213" t="s">
        <v>96</v>
      </c>
      <c r="D24" s="213"/>
      <c r="E24" s="213" t="s">
        <v>6</v>
      </c>
      <c r="F24" s="213"/>
      <c r="G24" s="213" t="s">
        <v>3</v>
      </c>
      <c r="H24" s="213"/>
      <c r="I24" s="213" t="s">
        <v>10</v>
      </c>
      <c r="J24" s="213"/>
      <c r="K24" s="213" t="s">
        <v>5</v>
      </c>
      <c r="L24" s="213"/>
      <c r="M24" s="213" t="s">
        <v>13</v>
      </c>
      <c r="N24" s="213"/>
      <c r="O24" s="218"/>
      <c r="P24" s="218"/>
    </row>
    <row r="25" spans="1:16" ht="12.75">
      <c r="A25" t="s">
        <v>13</v>
      </c>
      <c r="C25" s="216">
        <v>26</v>
      </c>
      <c r="D25" s="216"/>
      <c r="E25" s="216">
        <v>17</v>
      </c>
      <c r="F25" s="216"/>
      <c r="G25" s="216">
        <v>17</v>
      </c>
      <c r="H25" s="216"/>
      <c r="I25" s="216">
        <v>14</v>
      </c>
      <c r="J25" s="216"/>
      <c r="K25" s="216">
        <v>20</v>
      </c>
      <c r="L25" s="216"/>
      <c r="M25" s="216">
        <v>34</v>
      </c>
      <c r="N25" s="216"/>
      <c r="O25" s="12">
        <f>SUM(C25:M25)</f>
        <v>128</v>
      </c>
      <c r="P25" s="15">
        <f aca="true" t="shared" si="4" ref="P25:P30">AVERAGE(C25:N25)</f>
        <v>21.333333333333332</v>
      </c>
    </row>
    <row r="26" spans="1:16" ht="12.75">
      <c r="A26" t="s">
        <v>10</v>
      </c>
      <c r="C26" s="206">
        <v>4</v>
      </c>
      <c r="D26" s="206"/>
      <c r="E26" s="206">
        <v>4</v>
      </c>
      <c r="F26" s="206"/>
      <c r="G26" s="206">
        <v>5</v>
      </c>
      <c r="H26" s="206"/>
      <c r="I26" s="206">
        <v>10</v>
      </c>
      <c r="J26" s="206"/>
      <c r="K26" s="206">
        <v>4</v>
      </c>
      <c r="L26" s="206"/>
      <c r="M26" s="206">
        <v>5</v>
      </c>
      <c r="N26" s="206"/>
      <c r="O26" s="12">
        <f>SUM(C26:M26)</f>
        <v>32</v>
      </c>
      <c r="P26" s="15">
        <f t="shared" si="4"/>
        <v>5.333333333333333</v>
      </c>
    </row>
    <row r="27" spans="1:16" ht="12.75">
      <c r="A27" t="s">
        <v>3</v>
      </c>
      <c r="C27" s="206">
        <v>8</v>
      </c>
      <c r="D27" s="206"/>
      <c r="E27" s="206">
        <v>7</v>
      </c>
      <c r="F27" s="206"/>
      <c r="G27" s="206">
        <v>14</v>
      </c>
      <c r="H27" s="206"/>
      <c r="I27" s="206">
        <v>13</v>
      </c>
      <c r="J27" s="206"/>
      <c r="K27" s="206">
        <v>10</v>
      </c>
      <c r="L27" s="206"/>
      <c r="M27" s="206">
        <v>16</v>
      </c>
      <c r="N27" s="206"/>
      <c r="O27" s="12">
        <f>SUM(C27:M27)</f>
        <v>68</v>
      </c>
      <c r="P27" s="15">
        <f t="shared" si="4"/>
        <v>11.333333333333334</v>
      </c>
    </row>
    <row r="28" spans="1:16" ht="12.75" customHeight="1">
      <c r="A28" t="s">
        <v>5</v>
      </c>
      <c r="C28" s="206">
        <v>11</v>
      </c>
      <c r="D28" s="206"/>
      <c r="E28" s="206">
        <v>13</v>
      </c>
      <c r="F28" s="206"/>
      <c r="G28" s="206">
        <v>15</v>
      </c>
      <c r="H28" s="206"/>
      <c r="I28" s="206">
        <v>14</v>
      </c>
      <c r="J28" s="206"/>
      <c r="K28" s="206">
        <v>26</v>
      </c>
      <c r="L28" s="206"/>
      <c r="M28" s="206">
        <v>21</v>
      </c>
      <c r="N28" s="206"/>
      <c r="O28" s="12">
        <f>SUM(C28:M28)</f>
        <v>100</v>
      </c>
      <c r="P28" s="15">
        <f t="shared" si="4"/>
        <v>16.666666666666668</v>
      </c>
    </row>
    <row r="29" spans="1:16" ht="12.75">
      <c r="A29" t="s">
        <v>6</v>
      </c>
      <c r="C29" s="206">
        <v>24</v>
      </c>
      <c r="D29" s="206"/>
      <c r="E29" s="206">
        <v>25</v>
      </c>
      <c r="F29" s="206"/>
      <c r="G29" s="206">
        <v>15</v>
      </c>
      <c r="H29" s="206"/>
      <c r="I29" s="206">
        <v>12</v>
      </c>
      <c r="J29" s="206"/>
      <c r="K29" s="206">
        <v>19</v>
      </c>
      <c r="L29" s="206"/>
      <c r="M29" s="206">
        <v>15</v>
      </c>
      <c r="N29" s="206"/>
      <c r="O29" s="12">
        <f>SUM(C29:M29)</f>
        <v>110</v>
      </c>
      <c r="P29" s="15">
        <f t="shared" si="4"/>
        <v>18.333333333333332</v>
      </c>
    </row>
    <row r="30" spans="1:16" ht="12.75">
      <c r="A30" s="5" t="s">
        <v>37</v>
      </c>
      <c r="B30" s="5"/>
      <c r="C30" s="214">
        <f>SUM(C25:C29)</f>
        <v>73</v>
      </c>
      <c r="D30" s="214"/>
      <c r="E30" s="214">
        <f>SUM(E25:E29)</f>
        <v>66</v>
      </c>
      <c r="F30" s="214"/>
      <c r="G30" s="214">
        <f>SUM(G25:G29)</f>
        <v>66</v>
      </c>
      <c r="H30" s="214"/>
      <c r="I30" s="214">
        <f>SUM(I25:I29)</f>
        <v>63</v>
      </c>
      <c r="J30" s="214"/>
      <c r="K30" s="214">
        <f>SUM(K25:K29)</f>
        <v>79</v>
      </c>
      <c r="L30" s="214"/>
      <c r="M30" s="214">
        <f>SUM(M25:M29)</f>
        <v>91</v>
      </c>
      <c r="N30" s="214"/>
      <c r="O30" s="12">
        <f>SUM(O25:O29)</f>
        <v>438</v>
      </c>
      <c r="P30" s="16">
        <f t="shared" si="4"/>
        <v>73</v>
      </c>
    </row>
    <row r="31" spans="1:16" ht="12.75">
      <c r="A31" s="49"/>
      <c r="B31" s="4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2"/>
      <c r="P31" s="55"/>
    </row>
    <row r="32" spans="1:16" ht="12.75">
      <c r="A32" s="49"/>
      <c r="B32" s="49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2"/>
      <c r="P32" s="55"/>
    </row>
    <row r="33" spans="1:16" ht="12.75" customHeight="1">
      <c r="A33" s="59" t="s">
        <v>95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59"/>
      <c r="N33" s="59"/>
      <c r="O33" s="219" t="s">
        <v>25</v>
      </c>
      <c r="P33" s="224" t="s">
        <v>40</v>
      </c>
    </row>
    <row r="34" spans="1:16" ht="12.75">
      <c r="A34" s="59" t="s">
        <v>41</v>
      </c>
      <c r="B34" s="59"/>
      <c r="C34" s="221" t="s">
        <v>32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19"/>
      <c r="P34" s="224"/>
    </row>
    <row r="35" spans="1:16" ht="12.75">
      <c r="A35" s="61" t="s">
        <v>2</v>
      </c>
      <c r="B35" s="61"/>
      <c r="C35" s="226" t="s">
        <v>3</v>
      </c>
      <c r="D35" s="226"/>
      <c r="E35" s="226" t="s">
        <v>6</v>
      </c>
      <c r="F35" s="226"/>
      <c r="G35" s="226" t="s">
        <v>5</v>
      </c>
      <c r="H35" s="226"/>
      <c r="I35" s="226" t="s">
        <v>13</v>
      </c>
      <c r="J35" s="226"/>
      <c r="K35" s="226" t="s">
        <v>6</v>
      </c>
      <c r="L35" s="226"/>
      <c r="M35" s="226" t="s">
        <v>10</v>
      </c>
      <c r="N35" s="226"/>
      <c r="O35" s="220"/>
      <c r="P35" s="225"/>
    </row>
    <row r="36" spans="1:16" ht="12.75">
      <c r="A36" s="59" t="s">
        <v>13</v>
      </c>
      <c r="B36" s="59"/>
      <c r="C36" s="223">
        <v>15</v>
      </c>
      <c r="D36" s="223"/>
      <c r="E36" s="223">
        <v>15</v>
      </c>
      <c r="F36" s="223"/>
      <c r="G36" s="223">
        <v>15</v>
      </c>
      <c r="H36" s="223"/>
      <c r="I36" s="223">
        <v>27</v>
      </c>
      <c r="J36" s="223"/>
      <c r="K36" s="223">
        <v>20</v>
      </c>
      <c r="L36" s="223"/>
      <c r="M36" s="223">
        <v>12</v>
      </c>
      <c r="N36" s="223"/>
      <c r="O36" s="62">
        <f>SUM(C36:M36)</f>
        <v>104</v>
      </c>
      <c r="P36" s="63">
        <f aca="true" t="shared" si="5" ref="P36:P41">AVERAGE(C36:N36)</f>
        <v>17.333333333333332</v>
      </c>
    </row>
    <row r="37" spans="1:16" ht="12.75">
      <c r="A37" s="59" t="s">
        <v>10</v>
      </c>
      <c r="B37" s="59"/>
      <c r="C37" s="221">
        <v>3</v>
      </c>
      <c r="D37" s="221"/>
      <c r="E37" s="221">
        <v>4</v>
      </c>
      <c r="F37" s="221"/>
      <c r="G37" s="221">
        <v>5</v>
      </c>
      <c r="H37" s="221"/>
      <c r="I37" s="221">
        <v>4</v>
      </c>
      <c r="J37" s="221"/>
      <c r="K37" s="221">
        <v>0</v>
      </c>
      <c r="L37" s="221"/>
      <c r="M37" s="221">
        <v>10</v>
      </c>
      <c r="N37" s="221"/>
      <c r="O37" s="62">
        <f>SUM(C37:M37)</f>
        <v>26</v>
      </c>
      <c r="P37" s="63">
        <f t="shared" si="5"/>
        <v>4.333333333333333</v>
      </c>
    </row>
    <row r="38" spans="1:16" ht="12.75">
      <c r="A38" s="59" t="s">
        <v>3</v>
      </c>
      <c r="B38" s="59"/>
      <c r="C38" s="221">
        <v>15</v>
      </c>
      <c r="D38" s="221"/>
      <c r="E38" s="221">
        <v>4</v>
      </c>
      <c r="F38" s="221"/>
      <c r="G38" s="221">
        <v>8</v>
      </c>
      <c r="H38" s="221"/>
      <c r="I38" s="221">
        <v>8</v>
      </c>
      <c r="J38" s="221"/>
      <c r="K38" s="221">
        <v>3</v>
      </c>
      <c r="L38" s="221"/>
      <c r="M38" s="221">
        <v>9</v>
      </c>
      <c r="N38" s="221"/>
      <c r="O38" s="62">
        <f>SUM(C38:M38)</f>
        <v>47</v>
      </c>
      <c r="P38" s="63">
        <f t="shared" si="5"/>
        <v>7.833333333333333</v>
      </c>
    </row>
    <row r="39" spans="1:16" ht="12.75">
      <c r="A39" s="59" t="s">
        <v>5</v>
      </c>
      <c r="B39" s="59"/>
      <c r="C39" s="221">
        <v>9</v>
      </c>
      <c r="D39" s="221"/>
      <c r="E39" s="221">
        <v>10</v>
      </c>
      <c r="F39" s="221"/>
      <c r="G39" s="221">
        <v>16</v>
      </c>
      <c r="H39" s="221"/>
      <c r="I39" s="221">
        <v>14</v>
      </c>
      <c r="J39" s="221"/>
      <c r="K39" s="221">
        <v>13</v>
      </c>
      <c r="L39" s="221"/>
      <c r="M39" s="221">
        <v>11</v>
      </c>
      <c r="N39" s="221"/>
      <c r="O39" s="62">
        <f>SUM(C39:M39)</f>
        <v>73</v>
      </c>
      <c r="P39" s="63">
        <f t="shared" si="5"/>
        <v>12.166666666666666</v>
      </c>
    </row>
    <row r="40" spans="1:16" ht="12.75">
      <c r="A40" s="59" t="s">
        <v>6</v>
      </c>
      <c r="B40" s="59"/>
      <c r="C40" s="221">
        <v>21</v>
      </c>
      <c r="D40" s="221"/>
      <c r="E40" s="221">
        <v>26</v>
      </c>
      <c r="F40" s="221"/>
      <c r="G40" s="221">
        <v>25</v>
      </c>
      <c r="H40" s="221"/>
      <c r="I40" s="221">
        <v>19</v>
      </c>
      <c r="J40" s="221"/>
      <c r="K40" s="221">
        <v>25</v>
      </c>
      <c r="L40" s="221"/>
      <c r="M40" s="221">
        <v>9</v>
      </c>
      <c r="N40" s="221"/>
      <c r="O40" s="62">
        <f>SUM(C40:M40)</f>
        <v>125</v>
      </c>
      <c r="P40" s="63">
        <f t="shared" si="5"/>
        <v>20.833333333333332</v>
      </c>
    </row>
    <row r="41" spans="1:16" ht="12.75">
      <c r="A41" s="64" t="s">
        <v>37</v>
      </c>
      <c r="B41" s="64"/>
      <c r="C41" s="222">
        <f>SUM(C36:C40)</f>
        <v>63</v>
      </c>
      <c r="D41" s="222"/>
      <c r="E41" s="222">
        <f>SUM(E36:E40)</f>
        <v>59</v>
      </c>
      <c r="F41" s="222"/>
      <c r="G41" s="222">
        <f>SUM(G36:G40)</f>
        <v>69</v>
      </c>
      <c r="H41" s="222"/>
      <c r="I41" s="222">
        <f>SUM(I36:I40)</f>
        <v>72</v>
      </c>
      <c r="J41" s="222"/>
      <c r="K41" s="222">
        <f>SUM(K36:K40)</f>
        <v>61</v>
      </c>
      <c r="L41" s="222"/>
      <c r="M41" s="222">
        <f>SUM(M36:M40)</f>
        <v>51</v>
      </c>
      <c r="N41" s="222"/>
      <c r="O41" s="62">
        <f>SUM(O36:O40)</f>
        <v>375</v>
      </c>
      <c r="P41" s="65">
        <f t="shared" si="5"/>
        <v>62.5</v>
      </c>
    </row>
    <row r="47" ht="12.75" customHeight="1"/>
    <row r="49" ht="12" customHeight="1"/>
    <row r="59" ht="12.75" customHeight="1"/>
  </sheetData>
  <sheetProtection/>
  <mergeCells count="174">
    <mergeCell ref="E24:F24"/>
    <mergeCell ref="G24:H24"/>
    <mergeCell ref="I27:J27"/>
    <mergeCell ref="K24:L24"/>
    <mergeCell ref="A1:P1"/>
    <mergeCell ref="C27:D27"/>
    <mergeCell ref="C24:D24"/>
    <mergeCell ref="K27:L27"/>
    <mergeCell ref="M24:N24"/>
    <mergeCell ref="M25:N25"/>
    <mergeCell ref="C30:D30"/>
    <mergeCell ref="E30:F30"/>
    <mergeCell ref="G30:H30"/>
    <mergeCell ref="G26:H26"/>
    <mergeCell ref="C29:D29"/>
    <mergeCell ref="G29:H29"/>
    <mergeCell ref="C25:D25"/>
    <mergeCell ref="C26:D26"/>
    <mergeCell ref="G25:H25"/>
    <mergeCell ref="M26:N26"/>
    <mergeCell ref="E25:F25"/>
    <mergeCell ref="E26:F26"/>
    <mergeCell ref="I26:J26"/>
    <mergeCell ref="K25:L25"/>
    <mergeCell ref="K26:L26"/>
    <mergeCell ref="I25:J25"/>
    <mergeCell ref="K30:L30"/>
    <mergeCell ref="M30:N30"/>
    <mergeCell ref="M29:N29"/>
    <mergeCell ref="I29:J29"/>
    <mergeCell ref="E27:F27"/>
    <mergeCell ref="C28:D28"/>
    <mergeCell ref="G27:H27"/>
    <mergeCell ref="K28:L28"/>
    <mergeCell ref="M28:N28"/>
    <mergeCell ref="M27:N27"/>
    <mergeCell ref="K36:L36"/>
    <mergeCell ref="M36:N36"/>
    <mergeCell ref="K29:L29"/>
    <mergeCell ref="O33:O35"/>
    <mergeCell ref="M35:N35"/>
    <mergeCell ref="E28:F28"/>
    <mergeCell ref="E29:F29"/>
    <mergeCell ref="G28:H28"/>
    <mergeCell ref="I30:J30"/>
    <mergeCell ref="I28:J28"/>
    <mergeCell ref="P33:P35"/>
    <mergeCell ref="C34:N34"/>
    <mergeCell ref="C35:D35"/>
    <mergeCell ref="E35:F35"/>
    <mergeCell ref="G35:H35"/>
    <mergeCell ref="I35:J35"/>
    <mergeCell ref="K35:L35"/>
    <mergeCell ref="K37:L37"/>
    <mergeCell ref="M37:N37"/>
    <mergeCell ref="C36:D36"/>
    <mergeCell ref="E36:F36"/>
    <mergeCell ref="C37:D37"/>
    <mergeCell ref="E37:F37"/>
    <mergeCell ref="G37:H37"/>
    <mergeCell ref="I37:J37"/>
    <mergeCell ref="G36:H36"/>
    <mergeCell ref="I36:J36"/>
    <mergeCell ref="C38:D38"/>
    <mergeCell ref="E38:F38"/>
    <mergeCell ref="G38:H38"/>
    <mergeCell ref="I38:J38"/>
    <mergeCell ref="K40:L40"/>
    <mergeCell ref="M40:N40"/>
    <mergeCell ref="C39:D39"/>
    <mergeCell ref="E39:F39"/>
    <mergeCell ref="G39:H39"/>
    <mergeCell ref="I39:J39"/>
    <mergeCell ref="K38:L38"/>
    <mergeCell ref="M38:N38"/>
    <mergeCell ref="K39:L39"/>
    <mergeCell ref="M39:N39"/>
    <mergeCell ref="K41:L41"/>
    <mergeCell ref="M41:N41"/>
    <mergeCell ref="C40:D40"/>
    <mergeCell ref="E40:F40"/>
    <mergeCell ref="C41:D41"/>
    <mergeCell ref="E41:F41"/>
    <mergeCell ref="G41:H41"/>
    <mergeCell ref="I41:J41"/>
    <mergeCell ref="G40:H40"/>
    <mergeCell ref="I40:J40"/>
    <mergeCell ref="C6:D6"/>
    <mergeCell ref="E6:F6"/>
    <mergeCell ref="G6:H6"/>
    <mergeCell ref="I6:J6"/>
    <mergeCell ref="K6:L6"/>
    <mergeCell ref="M6:N6"/>
    <mergeCell ref="C4:D4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C5:D5"/>
    <mergeCell ref="E5:F5"/>
    <mergeCell ref="G5:H5"/>
    <mergeCell ref="I5:J5"/>
    <mergeCell ref="K5:L5"/>
    <mergeCell ref="M5:N5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I4:J4"/>
    <mergeCell ref="O23:O24"/>
    <mergeCell ref="P23:P24"/>
    <mergeCell ref="P3:P4"/>
    <mergeCell ref="O2:O4"/>
    <mergeCell ref="M8:N8"/>
    <mergeCell ref="K7:L7"/>
    <mergeCell ref="M7:N7"/>
    <mergeCell ref="I24:J24"/>
    <mergeCell ref="O12:O14"/>
    <mergeCell ref="P13:P14"/>
    <mergeCell ref="C14:D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K18:L18"/>
    <mergeCell ref="M18:N18"/>
    <mergeCell ref="C17:D17"/>
    <mergeCell ref="E17:F17"/>
    <mergeCell ref="G17:H17"/>
    <mergeCell ref="I17:J17"/>
    <mergeCell ref="K17:L17"/>
    <mergeCell ref="M17:N17"/>
    <mergeCell ref="M20:N20"/>
    <mergeCell ref="C19:D19"/>
    <mergeCell ref="E19:F19"/>
    <mergeCell ref="G19:H19"/>
    <mergeCell ref="I19:J19"/>
    <mergeCell ref="K19:L19"/>
    <mergeCell ref="M19:N19"/>
    <mergeCell ref="E4:F4"/>
    <mergeCell ref="C20:D20"/>
    <mergeCell ref="E20:F20"/>
    <mergeCell ref="G20:H20"/>
    <mergeCell ref="I20:J20"/>
    <mergeCell ref="K20:L20"/>
    <mergeCell ref="C18:D18"/>
    <mergeCell ref="E18:F18"/>
    <mergeCell ref="G18:H18"/>
    <mergeCell ref="I18:J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00390625" style="0" customWidth="1"/>
    <col min="2" max="13" width="4.28125" style="0" customWidth="1"/>
  </cols>
  <sheetData>
    <row r="1" ht="23.25">
      <c r="A1" s="57" t="s">
        <v>91</v>
      </c>
    </row>
    <row r="5" spans="1:15" ht="12.75" customHeight="1">
      <c r="A5" s="59" t="s">
        <v>95</v>
      </c>
      <c r="B5" s="59"/>
      <c r="C5" s="59"/>
      <c r="D5" s="59"/>
      <c r="E5" s="59"/>
      <c r="F5" s="59"/>
      <c r="G5" s="59"/>
      <c r="H5" s="59"/>
      <c r="I5" s="59"/>
      <c r="J5" s="59"/>
      <c r="K5" s="60"/>
      <c r="L5" s="59"/>
      <c r="M5" s="59"/>
      <c r="O5" s="224" t="s">
        <v>40</v>
      </c>
    </row>
    <row r="6" spans="1:15" ht="12" customHeight="1">
      <c r="A6" s="59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219" t="s">
        <v>25</v>
      </c>
      <c r="O6" s="224"/>
    </row>
    <row r="7" spans="1:15" ht="12" customHeight="1">
      <c r="A7" s="59"/>
      <c r="B7" s="221" t="s">
        <v>32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9"/>
      <c r="O7" s="224"/>
    </row>
    <row r="8" spans="1:15" ht="12" customHeight="1">
      <c r="A8" s="61" t="s">
        <v>2</v>
      </c>
      <c r="B8" s="226" t="s">
        <v>3</v>
      </c>
      <c r="C8" s="226"/>
      <c r="D8" s="226" t="s">
        <v>6</v>
      </c>
      <c r="E8" s="226"/>
      <c r="F8" s="226" t="s">
        <v>5</v>
      </c>
      <c r="G8" s="226"/>
      <c r="H8" s="226" t="s">
        <v>13</v>
      </c>
      <c r="I8" s="226"/>
      <c r="J8" s="226" t="s">
        <v>6</v>
      </c>
      <c r="K8" s="226"/>
      <c r="L8" s="226" t="s">
        <v>10</v>
      </c>
      <c r="M8" s="226"/>
      <c r="N8" s="220"/>
      <c r="O8" s="225"/>
    </row>
    <row r="9" spans="1:15" ht="12.75">
      <c r="A9" s="59" t="s">
        <v>13</v>
      </c>
      <c r="B9" s="223">
        <v>15</v>
      </c>
      <c r="C9" s="223"/>
      <c r="D9" s="223">
        <v>15</v>
      </c>
      <c r="E9" s="223"/>
      <c r="F9" s="223">
        <v>15</v>
      </c>
      <c r="G9" s="223"/>
      <c r="H9" s="223">
        <v>27</v>
      </c>
      <c r="I9" s="223"/>
      <c r="J9" s="223">
        <v>20</v>
      </c>
      <c r="K9" s="223"/>
      <c r="L9" s="223">
        <v>12</v>
      </c>
      <c r="M9" s="223"/>
      <c r="N9" s="62">
        <f>SUM(B9:L9)</f>
        <v>104</v>
      </c>
      <c r="O9" s="63">
        <f aca="true" t="shared" si="0" ref="O9:O14">AVERAGE(B9:M9)</f>
        <v>17.333333333333332</v>
      </c>
    </row>
    <row r="10" spans="1:15" ht="12.75">
      <c r="A10" s="59" t="s">
        <v>10</v>
      </c>
      <c r="B10" s="221">
        <v>3</v>
      </c>
      <c r="C10" s="221"/>
      <c r="D10" s="221">
        <v>4</v>
      </c>
      <c r="E10" s="221"/>
      <c r="F10" s="221">
        <v>5</v>
      </c>
      <c r="G10" s="221"/>
      <c r="H10" s="221">
        <v>4</v>
      </c>
      <c r="I10" s="221"/>
      <c r="J10" s="221">
        <v>0</v>
      </c>
      <c r="K10" s="221"/>
      <c r="L10" s="221">
        <v>10</v>
      </c>
      <c r="M10" s="221"/>
      <c r="N10" s="62">
        <f>SUM(B10:L10)</f>
        <v>26</v>
      </c>
      <c r="O10" s="63">
        <f t="shared" si="0"/>
        <v>4.333333333333333</v>
      </c>
    </row>
    <row r="11" spans="1:15" ht="12.75">
      <c r="A11" s="59" t="s">
        <v>3</v>
      </c>
      <c r="B11" s="221">
        <v>15</v>
      </c>
      <c r="C11" s="221"/>
      <c r="D11" s="221">
        <v>4</v>
      </c>
      <c r="E11" s="221"/>
      <c r="F11" s="221">
        <v>8</v>
      </c>
      <c r="G11" s="221"/>
      <c r="H11" s="221">
        <v>8</v>
      </c>
      <c r="I11" s="221"/>
      <c r="J11" s="221">
        <v>3</v>
      </c>
      <c r="K11" s="221"/>
      <c r="L11" s="221">
        <v>9</v>
      </c>
      <c r="M11" s="221"/>
      <c r="N11" s="62">
        <f>SUM(B11:L11)</f>
        <v>47</v>
      </c>
      <c r="O11" s="63">
        <f t="shared" si="0"/>
        <v>7.833333333333333</v>
      </c>
    </row>
    <row r="12" spans="1:15" ht="12.75">
      <c r="A12" s="59" t="s">
        <v>5</v>
      </c>
      <c r="B12" s="221">
        <v>9</v>
      </c>
      <c r="C12" s="221"/>
      <c r="D12" s="221">
        <v>10</v>
      </c>
      <c r="E12" s="221"/>
      <c r="F12" s="221">
        <v>16</v>
      </c>
      <c r="G12" s="221"/>
      <c r="H12" s="221">
        <v>14</v>
      </c>
      <c r="I12" s="221"/>
      <c r="J12" s="221">
        <v>13</v>
      </c>
      <c r="K12" s="221"/>
      <c r="L12" s="221">
        <v>11</v>
      </c>
      <c r="M12" s="221"/>
      <c r="N12" s="62">
        <f>SUM(B12:L12)</f>
        <v>73</v>
      </c>
      <c r="O12" s="63">
        <f t="shared" si="0"/>
        <v>12.166666666666666</v>
      </c>
    </row>
    <row r="13" spans="1:15" ht="12.75">
      <c r="A13" s="59" t="s">
        <v>6</v>
      </c>
      <c r="B13" s="221">
        <v>21</v>
      </c>
      <c r="C13" s="221"/>
      <c r="D13" s="221">
        <v>26</v>
      </c>
      <c r="E13" s="221"/>
      <c r="F13" s="221">
        <v>25</v>
      </c>
      <c r="G13" s="221"/>
      <c r="H13" s="221">
        <v>19</v>
      </c>
      <c r="I13" s="221"/>
      <c r="J13" s="221">
        <v>25</v>
      </c>
      <c r="K13" s="221"/>
      <c r="L13" s="221">
        <v>9</v>
      </c>
      <c r="M13" s="221"/>
      <c r="N13" s="62">
        <f>SUM(B13:L13)</f>
        <v>125</v>
      </c>
      <c r="O13" s="63">
        <f t="shared" si="0"/>
        <v>20.833333333333332</v>
      </c>
    </row>
    <row r="14" spans="1:15" ht="12.75">
      <c r="A14" s="64" t="s">
        <v>97</v>
      </c>
      <c r="B14" s="222">
        <f>SUM(B9:B13)</f>
        <v>63</v>
      </c>
      <c r="C14" s="222"/>
      <c r="D14" s="222">
        <f>SUM(D9:D13)</f>
        <v>59</v>
      </c>
      <c r="E14" s="222"/>
      <c r="F14" s="222">
        <f>SUM(F9:F13)</f>
        <v>69</v>
      </c>
      <c r="G14" s="222"/>
      <c r="H14" s="222">
        <f>SUM(H9:H13)</f>
        <v>72</v>
      </c>
      <c r="I14" s="222"/>
      <c r="J14" s="222">
        <f>SUM(J9:J13)</f>
        <v>61</v>
      </c>
      <c r="K14" s="222"/>
      <c r="L14" s="222">
        <f>SUM(L9:L13)</f>
        <v>51</v>
      </c>
      <c r="M14" s="222"/>
      <c r="N14" s="62">
        <f>SUM(N9:N13)</f>
        <v>375</v>
      </c>
      <c r="O14" s="65">
        <f t="shared" si="0"/>
        <v>62.5</v>
      </c>
    </row>
    <row r="16" spans="1:14" ht="12.75" customHeight="1">
      <c r="A16" s="59" t="s">
        <v>94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59"/>
      <c r="M16" s="59"/>
      <c r="N16" s="219" t="s">
        <v>25</v>
      </c>
    </row>
    <row r="17" spans="1:15" ht="12.75">
      <c r="A17" s="59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19"/>
      <c r="O17" s="224" t="s">
        <v>40</v>
      </c>
    </row>
    <row r="18" spans="1:15" ht="12.75">
      <c r="A18" s="59"/>
      <c r="B18" s="221" t="s">
        <v>98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19"/>
      <c r="O18" s="224"/>
    </row>
    <row r="19" spans="1:15" ht="12" customHeight="1">
      <c r="A19" s="61" t="s">
        <v>2</v>
      </c>
      <c r="B19" s="226" t="s">
        <v>3</v>
      </c>
      <c r="C19" s="226"/>
      <c r="D19" s="226" t="s">
        <v>10</v>
      </c>
      <c r="E19" s="226"/>
      <c r="F19" s="226" t="s">
        <v>5</v>
      </c>
      <c r="G19" s="226"/>
      <c r="H19" s="226" t="s">
        <v>13</v>
      </c>
      <c r="I19" s="226"/>
      <c r="J19" s="226" t="s">
        <v>6</v>
      </c>
      <c r="K19" s="226"/>
      <c r="L19" s="226" t="s">
        <v>13</v>
      </c>
      <c r="M19" s="226"/>
      <c r="N19" s="220"/>
      <c r="O19" s="225"/>
    </row>
    <row r="20" spans="1:15" ht="12.75">
      <c r="A20" s="59" t="s">
        <v>13</v>
      </c>
      <c r="B20" s="223">
        <v>14</v>
      </c>
      <c r="C20" s="223"/>
      <c r="D20" s="223">
        <v>14</v>
      </c>
      <c r="E20" s="223"/>
      <c r="F20" s="223">
        <v>13</v>
      </c>
      <c r="G20" s="223"/>
      <c r="H20" s="223">
        <v>24</v>
      </c>
      <c r="I20" s="223"/>
      <c r="J20" s="223">
        <v>13</v>
      </c>
      <c r="K20" s="223"/>
      <c r="L20" s="223">
        <v>23</v>
      </c>
      <c r="M20" s="223"/>
      <c r="N20" s="62">
        <f>SUM(B20:L20)</f>
        <v>101</v>
      </c>
      <c r="O20" s="63">
        <f>AVERAGE(B20:M20)</f>
        <v>16.833333333333332</v>
      </c>
    </row>
    <row r="21" spans="1:15" ht="12.75">
      <c r="A21" s="59" t="s">
        <v>10</v>
      </c>
      <c r="B21" s="221">
        <v>6</v>
      </c>
      <c r="C21" s="221"/>
      <c r="D21" s="221">
        <v>9</v>
      </c>
      <c r="E21" s="221"/>
      <c r="F21" s="221">
        <v>3</v>
      </c>
      <c r="G21" s="221"/>
      <c r="H21" s="221">
        <v>9</v>
      </c>
      <c r="I21" s="221"/>
      <c r="J21" s="221">
        <v>7</v>
      </c>
      <c r="K21" s="221"/>
      <c r="L21" s="221">
        <v>8</v>
      </c>
      <c r="M21" s="221"/>
      <c r="N21" s="62">
        <f>SUM(B21:L21)</f>
        <v>42</v>
      </c>
      <c r="O21" s="63">
        <f>AVERAGE(B21:M21)</f>
        <v>7</v>
      </c>
    </row>
    <row r="22" spans="1:15" ht="12.75">
      <c r="A22" s="59" t="s">
        <v>3</v>
      </c>
      <c r="B22" s="221">
        <v>9</v>
      </c>
      <c r="C22" s="221"/>
      <c r="D22" s="221">
        <v>12</v>
      </c>
      <c r="E22" s="221"/>
      <c r="F22" s="221">
        <v>8</v>
      </c>
      <c r="G22" s="221"/>
      <c r="H22" s="221">
        <v>9</v>
      </c>
      <c r="I22" s="221"/>
      <c r="J22" s="221">
        <v>10</v>
      </c>
      <c r="K22" s="221"/>
      <c r="L22" s="221">
        <v>10</v>
      </c>
      <c r="M22" s="221"/>
      <c r="N22" s="62">
        <f>SUM(B22:L22)</f>
        <v>58</v>
      </c>
      <c r="O22" s="63">
        <f>AVERAGE(B22:M22)</f>
        <v>9.666666666666666</v>
      </c>
    </row>
    <row r="23" spans="1:15" ht="12.75">
      <c r="A23" s="59" t="s">
        <v>5</v>
      </c>
      <c r="B23" s="221">
        <v>8</v>
      </c>
      <c r="C23" s="221"/>
      <c r="D23" s="221">
        <v>8</v>
      </c>
      <c r="E23" s="221"/>
      <c r="F23" s="221">
        <v>16</v>
      </c>
      <c r="G23" s="221"/>
      <c r="H23" s="221">
        <v>9</v>
      </c>
      <c r="I23" s="221"/>
      <c r="J23" s="221">
        <v>10</v>
      </c>
      <c r="K23" s="221"/>
      <c r="L23" s="221">
        <v>11</v>
      </c>
      <c r="M23" s="221"/>
      <c r="N23" s="62">
        <f>SUM(B23:L23)</f>
        <v>62</v>
      </c>
      <c r="O23" s="63">
        <f>AVERAGE(B23:M23)</f>
        <v>10.333333333333334</v>
      </c>
    </row>
    <row r="24" spans="1:15" ht="12.75">
      <c r="A24" s="59" t="s">
        <v>6</v>
      </c>
      <c r="B24" s="221">
        <v>25</v>
      </c>
      <c r="C24" s="221"/>
      <c r="D24" s="221">
        <v>22</v>
      </c>
      <c r="E24" s="221"/>
      <c r="F24" s="221">
        <v>24</v>
      </c>
      <c r="G24" s="221"/>
      <c r="H24" s="221">
        <v>24</v>
      </c>
      <c r="I24" s="221"/>
      <c r="J24" s="221">
        <v>28</v>
      </c>
      <c r="K24" s="221"/>
      <c r="L24" s="221">
        <v>17</v>
      </c>
      <c r="M24" s="221"/>
      <c r="N24" s="62">
        <f>SUM(B24:L24)</f>
        <v>140</v>
      </c>
      <c r="O24" s="63">
        <f>AVERAGE(B24:M24)</f>
        <v>23.333333333333332</v>
      </c>
    </row>
    <row r="25" spans="1:15" ht="12.75">
      <c r="A25" s="64" t="s">
        <v>37</v>
      </c>
      <c r="B25" s="222">
        <f>SUM(B20:B24)</f>
        <v>62</v>
      </c>
      <c r="C25" s="222"/>
      <c r="D25" s="222">
        <f>SUM(D20:D24)</f>
        <v>65</v>
      </c>
      <c r="E25" s="222"/>
      <c r="F25" s="222">
        <f>SUM(F20:F24)</f>
        <v>64</v>
      </c>
      <c r="G25" s="222"/>
      <c r="H25" s="222">
        <f>SUM(H20:H24)</f>
        <v>75</v>
      </c>
      <c r="I25" s="222"/>
      <c r="J25" s="222">
        <f>SUM(J20:J24)</f>
        <v>68</v>
      </c>
      <c r="K25" s="222"/>
      <c r="L25" s="222">
        <f>SUM(L20:L24)</f>
        <v>69</v>
      </c>
      <c r="M25" s="222"/>
      <c r="N25" s="62">
        <f>SUM(N20:N24)</f>
        <v>403</v>
      </c>
      <c r="O25" s="65">
        <f>AVERAGE(B25:K25)</f>
        <v>66.8</v>
      </c>
    </row>
    <row r="27" spans="1:15" ht="12.75">
      <c r="A27" s="49" t="s">
        <v>82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9"/>
      <c r="M27" s="49"/>
      <c r="N27" s="234" t="s">
        <v>25</v>
      </c>
      <c r="O27" s="231" t="s">
        <v>40</v>
      </c>
    </row>
    <row r="28" spans="1:15" ht="12.75">
      <c r="A28" s="49" t="s">
        <v>41</v>
      </c>
      <c r="B28" s="228" t="s">
        <v>32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34"/>
      <c r="O28" s="231"/>
    </row>
    <row r="29" spans="1:15" ht="12.75">
      <c r="A29" s="51" t="s">
        <v>2</v>
      </c>
      <c r="B29" s="233" t="s">
        <v>10</v>
      </c>
      <c r="C29" s="233"/>
      <c r="D29" s="233" t="s">
        <v>5</v>
      </c>
      <c r="E29" s="233"/>
      <c r="F29" s="233" t="s">
        <v>13</v>
      </c>
      <c r="G29" s="233"/>
      <c r="H29" s="233" t="s">
        <v>6</v>
      </c>
      <c r="I29" s="233"/>
      <c r="J29" s="233" t="s">
        <v>3</v>
      </c>
      <c r="K29" s="233"/>
      <c r="L29" s="233" t="s">
        <v>10</v>
      </c>
      <c r="M29" s="233"/>
      <c r="N29" s="235"/>
      <c r="O29" s="232"/>
    </row>
    <row r="30" spans="1:15" ht="12.75">
      <c r="A30" s="49" t="s">
        <v>13</v>
      </c>
      <c r="B30" s="229">
        <v>14</v>
      </c>
      <c r="C30" s="229"/>
      <c r="D30" s="228">
        <v>11</v>
      </c>
      <c r="E30" s="228"/>
      <c r="F30" s="228">
        <v>17</v>
      </c>
      <c r="G30" s="228"/>
      <c r="H30" s="228">
        <v>5</v>
      </c>
      <c r="I30" s="228"/>
      <c r="J30" s="228">
        <v>12</v>
      </c>
      <c r="K30" s="228"/>
      <c r="L30" s="228">
        <v>13</v>
      </c>
      <c r="M30" s="228"/>
      <c r="N30" s="52">
        <f>SUM(B30:L30)</f>
        <v>72</v>
      </c>
      <c r="O30" s="53">
        <f>AVERAGE(B30:M30)</f>
        <v>12</v>
      </c>
    </row>
    <row r="31" spans="1:15" ht="12.75">
      <c r="A31" s="49" t="s">
        <v>10</v>
      </c>
      <c r="B31" s="228">
        <v>6</v>
      </c>
      <c r="C31" s="228"/>
      <c r="D31" s="228">
        <v>5</v>
      </c>
      <c r="E31" s="228"/>
      <c r="F31" s="228">
        <v>8</v>
      </c>
      <c r="G31" s="228"/>
      <c r="H31" s="228">
        <v>0</v>
      </c>
      <c r="I31" s="228"/>
      <c r="J31" s="228">
        <v>7</v>
      </c>
      <c r="K31" s="228"/>
      <c r="L31" s="228">
        <v>5</v>
      </c>
      <c r="M31" s="228"/>
      <c r="N31" s="52">
        <f>SUM(B31:L31)</f>
        <v>31</v>
      </c>
      <c r="O31" s="53">
        <f>AVERAGE(B31:M31)</f>
        <v>5.166666666666667</v>
      </c>
    </row>
    <row r="32" spans="1:15" ht="12.75">
      <c r="A32" s="49" t="s">
        <v>3</v>
      </c>
      <c r="B32" s="228">
        <v>3</v>
      </c>
      <c r="C32" s="228"/>
      <c r="D32" s="228">
        <v>3</v>
      </c>
      <c r="E32" s="228"/>
      <c r="F32" s="228">
        <v>7</v>
      </c>
      <c r="G32" s="228"/>
      <c r="H32" s="228">
        <v>4</v>
      </c>
      <c r="I32" s="228"/>
      <c r="J32" s="228">
        <v>8</v>
      </c>
      <c r="K32" s="228"/>
      <c r="L32" s="228">
        <v>5</v>
      </c>
      <c r="M32" s="228"/>
      <c r="N32" s="52">
        <f>SUM(B32:L32)</f>
        <v>30</v>
      </c>
      <c r="O32" s="53">
        <f>AVERAGE(B32:M32)</f>
        <v>5</v>
      </c>
    </row>
    <row r="33" spans="1:15" ht="12.75">
      <c r="A33" s="49" t="s">
        <v>5</v>
      </c>
      <c r="B33" s="228">
        <v>3</v>
      </c>
      <c r="C33" s="228"/>
      <c r="D33" s="228">
        <v>13</v>
      </c>
      <c r="E33" s="228"/>
      <c r="F33" s="228">
        <v>6</v>
      </c>
      <c r="G33" s="228"/>
      <c r="H33" s="228">
        <v>11</v>
      </c>
      <c r="I33" s="228"/>
      <c r="J33" s="228">
        <v>12</v>
      </c>
      <c r="K33" s="228"/>
      <c r="L33" s="228">
        <v>7</v>
      </c>
      <c r="M33" s="228"/>
      <c r="N33" s="52">
        <f>SUM(B33:L33)</f>
        <v>52</v>
      </c>
      <c r="O33" s="53">
        <f>AVERAGE(B33:M33)</f>
        <v>8.666666666666666</v>
      </c>
    </row>
    <row r="34" spans="1:15" ht="12.75">
      <c r="A34" s="49" t="s">
        <v>6</v>
      </c>
      <c r="B34" s="228">
        <v>13</v>
      </c>
      <c r="C34" s="228"/>
      <c r="D34" s="228">
        <v>14</v>
      </c>
      <c r="E34" s="228"/>
      <c r="F34" s="228">
        <v>19</v>
      </c>
      <c r="G34" s="228"/>
      <c r="H34" s="228">
        <v>19</v>
      </c>
      <c r="I34" s="228"/>
      <c r="J34" s="228">
        <v>13</v>
      </c>
      <c r="K34" s="228"/>
      <c r="L34" s="228">
        <v>6</v>
      </c>
      <c r="M34" s="228"/>
      <c r="N34" s="52">
        <f>SUM(B34:L34)</f>
        <v>84</v>
      </c>
      <c r="O34" s="53">
        <f>AVERAGE(B34:M34)</f>
        <v>14</v>
      </c>
    </row>
    <row r="35" spans="1:15" ht="12.75">
      <c r="A35" s="54" t="s">
        <v>37</v>
      </c>
      <c r="B35" s="230">
        <f>SUM(B30:B34)</f>
        <v>39</v>
      </c>
      <c r="C35" s="230"/>
      <c r="D35" s="230">
        <f>SUM(D30:D34)</f>
        <v>46</v>
      </c>
      <c r="E35" s="230"/>
      <c r="F35" s="230">
        <f>SUM(F30:F34)</f>
        <v>57</v>
      </c>
      <c r="G35" s="230"/>
      <c r="H35" s="230">
        <f>SUM(H30:H34)</f>
        <v>39</v>
      </c>
      <c r="I35" s="230"/>
      <c r="J35" s="230">
        <f>SUM(J30:J34)</f>
        <v>52</v>
      </c>
      <c r="K35" s="230"/>
      <c r="L35" s="230">
        <f>SUM(L30:L34)</f>
        <v>36</v>
      </c>
      <c r="M35" s="230"/>
      <c r="N35" s="52">
        <f>SUM(N30:N34)</f>
        <v>269</v>
      </c>
      <c r="O35" s="55">
        <f>AVERAGE(B35:K35)</f>
        <v>46.6</v>
      </c>
    </row>
    <row r="36" spans="1:15" ht="12.75">
      <c r="A36" s="4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  <c r="L36" s="49"/>
      <c r="M36" s="49"/>
      <c r="N36" s="234" t="s">
        <v>25</v>
      </c>
      <c r="O36" s="231" t="s">
        <v>40</v>
      </c>
    </row>
    <row r="37" spans="1:15" ht="12.75">
      <c r="A37" s="49" t="s">
        <v>41</v>
      </c>
      <c r="B37" s="228" t="s">
        <v>32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34"/>
      <c r="O37" s="231"/>
    </row>
    <row r="38" spans="1:15" ht="12.75">
      <c r="A38" s="51" t="s">
        <v>2</v>
      </c>
      <c r="B38" s="233" t="s">
        <v>5</v>
      </c>
      <c r="C38" s="233"/>
      <c r="D38" s="233" t="s">
        <v>13</v>
      </c>
      <c r="E38" s="233"/>
      <c r="F38" s="233" t="s">
        <v>6</v>
      </c>
      <c r="G38" s="233"/>
      <c r="H38" s="233" t="s">
        <v>3</v>
      </c>
      <c r="I38" s="233"/>
      <c r="J38" s="233" t="s">
        <v>10</v>
      </c>
      <c r="K38" s="233"/>
      <c r="L38" s="233" t="s">
        <v>5</v>
      </c>
      <c r="M38" s="233"/>
      <c r="N38" s="235"/>
      <c r="O38" s="232"/>
    </row>
    <row r="39" spans="1:15" ht="12.75">
      <c r="A39" s="49" t="s">
        <v>13</v>
      </c>
      <c r="B39" s="229">
        <v>7</v>
      </c>
      <c r="C39" s="229"/>
      <c r="D39" s="228">
        <v>20</v>
      </c>
      <c r="E39" s="228"/>
      <c r="F39" s="228">
        <v>10</v>
      </c>
      <c r="G39" s="228"/>
      <c r="H39" s="228">
        <v>8</v>
      </c>
      <c r="I39" s="228"/>
      <c r="J39" s="228">
        <v>6</v>
      </c>
      <c r="K39" s="228"/>
      <c r="L39" s="228">
        <v>6</v>
      </c>
      <c r="M39" s="228"/>
      <c r="N39" s="52">
        <f>SUM(B39:L39)</f>
        <v>57</v>
      </c>
      <c r="O39" s="53">
        <f>AVERAGE(B39:M39)</f>
        <v>9.5</v>
      </c>
    </row>
    <row r="40" spans="1:15" ht="12.75">
      <c r="A40" s="49" t="s">
        <v>10</v>
      </c>
      <c r="B40" s="228">
        <v>4</v>
      </c>
      <c r="C40" s="228"/>
      <c r="D40" s="228">
        <v>5</v>
      </c>
      <c r="E40" s="228"/>
      <c r="F40" s="228">
        <v>4</v>
      </c>
      <c r="G40" s="228"/>
      <c r="H40" s="228">
        <v>5</v>
      </c>
      <c r="I40" s="228"/>
      <c r="J40" s="228">
        <v>9</v>
      </c>
      <c r="K40" s="228"/>
      <c r="L40" s="228">
        <v>1</v>
      </c>
      <c r="M40" s="228"/>
      <c r="N40" s="52">
        <f>SUM(B40:L40)</f>
        <v>28</v>
      </c>
      <c r="O40" s="53">
        <f>AVERAGE(B40:M40)</f>
        <v>4.666666666666667</v>
      </c>
    </row>
    <row r="41" spans="1:15" ht="12.75">
      <c r="A41" s="49" t="s">
        <v>3</v>
      </c>
      <c r="B41" s="228">
        <v>3</v>
      </c>
      <c r="C41" s="228"/>
      <c r="D41" s="228">
        <v>3</v>
      </c>
      <c r="E41" s="228"/>
      <c r="F41" s="228">
        <v>4</v>
      </c>
      <c r="G41" s="228"/>
      <c r="H41" s="228">
        <v>17</v>
      </c>
      <c r="I41" s="228"/>
      <c r="J41" s="228">
        <v>10</v>
      </c>
      <c r="K41" s="228"/>
      <c r="L41" s="228">
        <v>8</v>
      </c>
      <c r="M41" s="228"/>
      <c r="N41" s="52">
        <f>SUM(B41:L41)</f>
        <v>45</v>
      </c>
      <c r="O41" s="53">
        <f>AVERAGE(B41:M41)</f>
        <v>7.5</v>
      </c>
    </row>
    <row r="42" spans="1:15" ht="12.75">
      <c r="A42" s="49" t="s">
        <v>5</v>
      </c>
      <c r="B42" s="228">
        <v>15</v>
      </c>
      <c r="C42" s="228"/>
      <c r="D42" s="228">
        <v>9</v>
      </c>
      <c r="E42" s="228"/>
      <c r="F42" s="228">
        <v>8</v>
      </c>
      <c r="G42" s="228"/>
      <c r="H42" s="228">
        <v>11</v>
      </c>
      <c r="I42" s="228"/>
      <c r="J42" s="228">
        <v>10</v>
      </c>
      <c r="K42" s="228"/>
      <c r="L42" s="228">
        <v>11</v>
      </c>
      <c r="M42" s="228"/>
      <c r="N42" s="52">
        <f>SUM(B42:L42)</f>
        <v>64</v>
      </c>
      <c r="O42" s="53">
        <f>AVERAGE(B42:M42)</f>
        <v>10.666666666666666</v>
      </c>
    </row>
    <row r="43" spans="1:15" ht="12.75">
      <c r="A43" s="49" t="s">
        <v>6</v>
      </c>
      <c r="B43" s="228">
        <v>20</v>
      </c>
      <c r="C43" s="228"/>
      <c r="D43" s="228">
        <v>19</v>
      </c>
      <c r="E43" s="228"/>
      <c r="F43" s="228">
        <v>25</v>
      </c>
      <c r="G43" s="228"/>
      <c r="H43" s="228">
        <v>7</v>
      </c>
      <c r="I43" s="228"/>
      <c r="J43" s="228">
        <v>6</v>
      </c>
      <c r="K43" s="228"/>
      <c r="L43" s="228">
        <v>4</v>
      </c>
      <c r="M43" s="228"/>
      <c r="N43" s="52">
        <f>SUM(B43:L43)</f>
        <v>81</v>
      </c>
      <c r="O43" s="53">
        <f>AVERAGE(B43:M43)</f>
        <v>13.5</v>
      </c>
    </row>
    <row r="44" spans="1:15" ht="12.75">
      <c r="A44" s="54" t="s">
        <v>37</v>
      </c>
      <c r="B44" s="230">
        <f>SUM(B39:B43)</f>
        <v>49</v>
      </c>
      <c r="C44" s="230"/>
      <c r="D44" s="230">
        <f>SUM(D39:D43)</f>
        <v>56</v>
      </c>
      <c r="E44" s="230"/>
      <c r="F44" s="230">
        <f>SUM(F39:F43)</f>
        <v>51</v>
      </c>
      <c r="G44" s="230"/>
      <c r="H44" s="230">
        <f>SUM(H39:H43)</f>
        <v>48</v>
      </c>
      <c r="I44" s="230"/>
      <c r="J44" s="230">
        <f>SUM(J39:J43)</f>
        <v>41</v>
      </c>
      <c r="K44" s="230"/>
      <c r="L44" s="230">
        <f>SUM(L39:L43)</f>
        <v>30</v>
      </c>
      <c r="M44" s="230"/>
      <c r="N44" s="52">
        <f>SUM(N39:N43)</f>
        <v>275</v>
      </c>
      <c r="O44" s="55">
        <f>AVERAGE(B44:K44)</f>
        <v>49</v>
      </c>
    </row>
    <row r="45" spans="1:15" ht="12.75">
      <c r="A45" s="49" t="s">
        <v>85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  <c r="L45" s="49"/>
      <c r="M45" s="49"/>
      <c r="N45" s="234" t="s">
        <v>25</v>
      </c>
      <c r="O45" s="231" t="s">
        <v>40</v>
      </c>
    </row>
    <row r="46" spans="1:15" ht="12.75">
      <c r="A46" s="49" t="s">
        <v>41</v>
      </c>
      <c r="B46" s="228" t="s">
        <v>32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34"/>
      <c r="O46" s="231"/>
    </row>
    <row r="47" spans="1:15" ht="12.75">
      <c r="A47" s="51" t="s">
        <v>2</v>
      </c>
      <c r="B47" s="233" t="s">
        <v>13</v>
      </c>
      <c r="C47" s="233"/>
      <c r="D47" s="233" t="s">
        <v>6</v>
      </c>
      <c r="E47" s="233"/>
      <c r="F47" s="233" t="s">
        <v>10</v>
      </c>
      <c r="G47" s="233"/>
      <c r="H47" s="233" t="s">
        <v>3</v>
      </c>
      <c r="I47" s="233"/>
      <c r="J47" s="233" t="s">
        <v>5</v>
      </c>
      <c r="K47" s="233"/>
      <c r="L47" s="233" t="s">
        <v>13</v>
      </c>
      <c r="M47" s="233"/>
      <c r="N47" s="235"/>
      <c r="O47" s="232"/>
    </row>
    <row r="48" spans="1:15" ht="12.75">
      <c r="A48" s="49" t="s">
        <v>13</v>
      </c>
      <c r="B48" s="229">
        <v>22</v>
      </c>
      <c r="C48" s="229"/>
      <c r="D48" s="228">
        <v>10</v>
      </c>
      <c r="E48" s="228"/>
      <c r="F48" s="228">
        <v>6</v>
      </c>
      <c r="G48" s="228"/>
      <c r="H48" s="228">
        <v>13</v>
      </c>
      <c r="I48" s="228"/>
      <c r="J48" s="228">
        <v>14</v>
      </c>
      <c r="K48" s="228"/>
      <c r="L48" s="228">
        <v>23</v>
      </c>
      <c r="M48" s="228"/>
      <c r="N48" s="52">
        <f aca="true" t="shared" si="1" ref="N48:N53">SUM(B48:L48)</f>
        <v>88</v>
      </c>
      <c r="O48" s="53">
        <f aca="true" t="shared" si="2" ref="O48:O53">AVERAGE(B48:M48)</f>
        <v>14.666666666666666</v>
      </c>
    </row>
    <row r="49" spans="1:15" ht="12.75">
      <c r="A49" s="49" t="s">
        <v>10</v>
      </c>
      <c r="B49" s="228">
        <v>4</v>
      </c>
      <c r="C49" s="228"/>
      <c r="D49" s="228">
        <v>2</v>
      </c>
      <c r="E49" s="228"/>
      <c r="F49" s="228">
        <v>5</v>
      </c>
      <c r="G49" s="228"/>
      <c r="H49" s="228">
        <v>9</v>
      </c>
      <c r="I49" s="228"/>
      <c r="J49" s="228">
        <v>2</v>
      </c>
      <c r="K49" s="228"/>
      <c r="L49" s="228">
        <v>6</v>
      </c>
      <c r="M49" s="228"/>
      <c r="N49" s="52">
        <f t="shared" si="1"/>
        <v>28</v>
      </c>
      <c r="O49" s="53">
        <f t="shared" si="2"/>
        <v>4.666666666666667</v>
      </c>
    </row>
    <row r="50" spans="1:15" ht="12.75">
      <c r="A50" s="49" t="s">
        <v>84</v>
      </c>
      <c r="B50" s="228">
        <v>0</v>
      </c>
      <c r="C50" s="228"/>
      <c r="D50" s="228">
        <v>0</v>
      </c>
      <c r="E50" s="228"/>
      <c r="F50" s="228">
        <v>0</v>
      </c>
      <c r="G50" s="228"/>
      <c r="H50" s="228">
        <v>0</v>
      </c>
      <c r="I50" s="228"/>
      <c r="J50" s="228">
        <v>0</v>
      </c>
      <c r="K50" s="228"/>
      <c r="L50" s="228">
        <v>0</v>
      </c>
      <c r="M50" s="228"/>
      <c r="N50" s="52">
        <f t="shared" si="1"/>
        <v>0</v>
      </c>
      <c r="O50" s="53">
        <f t="shared" si="2"/>
        <v>0</v>
      </c>
    </row>
    <row r="51" spans="1:15" ht="12.75">
      <c r="A51" s="49" t="s">
        <v>3</v>
      </c>
      <c r="B51" s="228">
        <v>2</v>
      </c>
      <c r="C51" s="228"/>
      <c r="D51" s="228">
        <v>2</v>
      </c>
      <c r="E51" s="228"/>
      <c r="F51" s="228">
        <v>10</v>
      </c>
      <c r="G51" s="228"/>
      <c r="H51" s="228">
        <v>14</v>
      </c>
      <c r="I51" s="228"/>
      <c r="J51" s="228">
        <v>5</v>
      </c>
      <c r="K51" s="228"/>
      <c r="L51" s="228">
        <v>7</v>
      </c>
      <c r="M51" s="228"/>
      <c r="N51" s="52">
        <f t="shared" si="1"/>
        <v>40</v>
      </c>
      <c r="O51" s="53">
        <f t="shared" si="2"/>
        <v>6.666666666666667</v>
      </c>
    </row>
    <row r="52" spans="1:15" ht="12.75">
      <c r="A52" s="49" t="s">
        <v>5</v>
      </c>
      <c r="B52" s="228">
        <v>18</v>
      </c>
      <c r="C52" s="228"/>
      <c r="D52" s="228">
        <v>12</v>
      </c>
      <c r="E52" s="228"/>
      <c r="F52" s="228">
        <v>13</v>
      </c>
      <c r="G52" s="228"/>
      <c r="H52" s="228">
        <v>13</v>
      </c>
      <c r="I52" s="228"/>
      <c r="J52" s="228">
        <v>18</v>
      </c>
      <c r="K52" s="228"/>
      <c r="L52" s="228">
        <v>14</v>
      </c>
      <c r="M52" s="228"/>
      <c r="N52" s="52">
        <f t="shared" si="1"/>
        <v>88</v>
      </c>
      <c r="O52" s="53">
        <f t="shared" si="2"/>
        <v>14.666666666666666</v>
      </c>
    </row>
    <row r="53" spans="1:15" ht="12.75">
      <c r="A53" s="49" t="s">
        <v>6</v>
      </c>
      <c r="B53" s="228">
        <v>13</v>
      </c>
      <c r="C53" s="228"/>
      <c r="D53" s="228">
        <v>21</v>
      </c>
      <c r="E53" s="228"/>
      <c r="F53" s="228">
        <v>10</v>
      </c>
      <c r="G53" s="228"/>
      <c r="H53" s="228">
        <v>10</v>
      </c>
      <c r="I53" s="228"/>
      <c r="J53" s="228">
        <v>13</v>
      </c>
      <c r="K53" s="228"/>
      <c r="L53" s="228">
        <v>12</v>
      </c>
      <c r="M53" s="228"/>
      <c r="N53" s="52">
        <f t="shared" si="1"/>
        <v>79</v>
      </c>
      <c r="O53" s="53">
        <f t="shared" si="2"/>
        <v>13.166666666666666</v>
      </c>
    </row>
    <row r="54" spans="1:15" ht="12.75">
      <c r="A54" s="54" t="s">
        <v>37</v>
      </c>
      <c r="B54" s="230">
        <f>SUM(B48:B53)</f>
        <v>59</v>
      </c>
      <c r="C54" s="230"/>
      <c r="D54" s="230">
        <f>SUM(D48:D53)</f>
        <v>47</v>
      </c>
      <c r="E54" s="230"/>
      <c r="F54" s="230">
        <f>SUM(F48:F53)</f>
        <v>44</v>
      </c>
      <c r="G54" s="230"/>
      <c r="H54" s="230">
        <f>SUM(H48:H53)</f>
        <v>59</v>
      </c>
      <c r="I54" s="230"/>
      <c r="J54" s="230">
        <f>SUM(J48:J53)</f>
        <v>52</v>
      </c>
      <c r="K54" s="230"/>
      <c r="L54" s="230">
        <f>SUM(L48:L53)</f>
        <v>62</v>
      </c>
      <c r="M54" s="230"/>
      <c r="N54" s="52">
        <f>SUM(N48:N53)</f>
        <v>323</v>
      </c>
      <c r="O54" s="55">
        <f>AVERAGE(B54:K54)</f>
        <v>52.2</v>
      </c>
    </row>
    <row r="55" spans="1:15" ht="12.75">
      <c r="A55" s="49" t="s">
        <v>86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49"/>
      <c r="M55" s="49"/>
      <c r="N55" s="234" t="s">
        <v>25</v>
      </c>
      <c r="O55" s="231" t="s">
        <v>40</v>
      </c>
    </row>
    <row r="56" spans="1:15" ht="12.75">
      <c r="A56" s="49" t="s">
        <v>41</v>
      </c>
      <c r="B56" s="228" t="s">
        <v>32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34"/>
      <c r="O56" s="231"/>
    </row>
    <row r="57" spans="1:15" ht="12.75">
      <c r="A57" s="51" t="s">
        <v>2</v>
      </c>
      <c r="B57" s="233">
        <v>1</v>
      </c>
      <c r="C57" s="233"/>
      <c r="D57" s="233">
        <v>2</v>
      </c>
      <c r="E57" s="233"/>
      <c r="F57" s="233">
        <v>3</v>
      </c>
      <c r="G57" s="233"/>
      <c r="H57" s="233">
        <v>4</v>
      </c>
      <c r="I57" s="233"/>
      <c r="J57" s="233">
        <v>5</v>
      </c>
      <c r="K57" s="233"/>
      <c r="L57" s="233">
        <v>6</v>
      </c>
      <c r="M57" s="233"/>
      <c r="N57" s="235"/>
      <c r="O57" s="232"/>
    </row>
    <row r="58" spans="1:15" ht="12.75">
      <c r="A58" s="49" t="s">
        <v>13</v>
      </c>
      <c r="B58" s="229">
        <v>7</v>
      </c>
      <c r="C58" s="229"/>
      <c r="D58" s="228">
        <v>8</v>
      </c>
      <c r="E58" s="228"/>
      <c r="F58" s="228">
        <v>6</v>
      </c>
      <c r="G58" s="228"/>
      <c r="H58" s="228">
        <v>8</v>
      </c>
      <c r="I58" s="228"/>
      <c r="J58" s="228">
        <v>24</v>
      </c>
      <c r="K58" s="228"/>
      <c r="L58" s="228">
        <v>8</v>
      </c>
      <c r="M58" s="228"/>
      <c r="N58" s="52">
        <f aca="true" t="shared" si="3" ref="N58:N63">SUM(B58:L58)</f>
        <v>61</v>
      </c>
      <c r="O58" s="53">
        <f aca="true" t="shared" si="4" ref="O58:O63">AVERAGE(B58:M58)</f>
        <v>10.166666666666666</v>
      </c>
    </row>
    <row r="59" spans="1:15" ht="12.75">
      <c r="A59" s="49" t="s">
        <v>10</v>
      </c>
      <c r="B59" s="228">
        <v>2</v>
      </c>
      <c r="C59" s="228"/>
      <c r="D59" s="228">
        <v>4</v>
      </c>
      <c r="E59" s="228"/>
      <c r="F59" s="228">
        <v>4</v>
      </c>
      <c r="G59" s="228"/>
      <c r="H59" s="228">
        <v>7</v>
      </c>
      <c r="I59" s="228"/>
      <c r="J59" s="228">
        <v>2</v>
      </c>
      <c r="K59" s="228"/>
      <c r="L59" s="228">
        <v>3</v>
      </c>
      <c r="M59" s="228"/>
      <c r="N59" s="52">
        <f t="shared" si="3"/>
        <v>22</v>
      </c>
      <c r="O59" s="53">
        <f t="shared" si="4"/>
        <v>3.6666666666666665</v>
      </c>
    </row>
    <row r="60" spans="1:15" ht="12.75">
      <c r="A60" s="49" t="s">
        <v>84</v>
      </c>
      <c r="B60" s="228">
        <v>0</v>
      </c>
      <c r="C60" s="228"/>
      <c r="D60" s="228">
        <v>2</v>
      </c>
      <c r="E60" s="228"/>
      <c r="F60" s="228">
        <v>2</v>
      </c>
      <c r="G60" s="228"/>
      <c r="H60" s="228">
        <v>2</v>
      </c>
      <c r="I60" s="228"/>
      <c r="J60" s="228">
        <v>0</v>
      </c>
      <c r="K60" s="228"/>
      <c r="L60" s="228">
        <v>0</v>
      </c>
      <c r="M60" s="228"/>
      <c r="N60" s="52">
        <f t="shared" si="3"/>
        <v>6</v>
      </c>
      <c r="O60" s="53">
        <f t="shared" si="4"/>
        <v>1</v>
      </c>
    </row>
    <row r="61" spans="1:15" ht="12.75">
      <c r="A61" s="49" t="s">
        <v>3</v>
      </c>
      <c r="B61" s="228">
        <v>3</v>
      </c>
      <c r="C61" s="228"/>
      <c r="D61" s="228">
        <v>8</v>
      </c>
      <c r="E61" s="228"/>
      <c r="F61" s="228">
        <v>2</v>
      </c>
      <c r="G61" s="228"/>
      <c r="H61" s="228">
        <v>7</v>
      </c>
      <c r="I61" s="228"/>
      <c r="J61" s="228">
        <v>8</v>
      </c>
      <c r="K61" s="228"/>
      <c r="L61" s="228">
        <v>7</v>
      </c>
      <c r="M61" s="228"/>
      <c r="N61" s="52">
        <f t="shared" si="3"/>
        <v>35</v>
      </c>
      <c r="O61" s="53">
        <f t="shared" si="4"/>
        <v>5.833333333333333</v>
      </c>
    </row>
    <row r="62" spans="1:15" ht="12.75">
      <c r="A62" s="49" t="s">
        <v>5</v>
      </c>
      <c r="B62" s="228">
        <v>11</v>
      </c>
      <c r="C62" s="228"/>
      <c r="D62" s="228">
        <v>11</v>
      </c>
      <c r="E62" s="228"/>
      <c r="F62" s="228">
        <v>15</v>
      </c>
      <c r="G62" s="228"/>
      <c r="H62" s="228">
        <v>15</v>
      </c>
      <c r="I62" s="228"/>
      <c r="J62" s="228">
        <v>17</v>
      </c>
      <c r="K62" s="228"/>
      <c r="L62" s="228">
        <v>6</v>
      </c>
      <c r="M62" s="228"/>
      <c r="N62" s="52">
        <f t="shared" si="3"/>
        <v>75</v>
      </c>
      <c r="O62" s="53">
        <f t="shared" si="4"/>
        <v>12.5</v>
      </c>
    </row>
    <row r="63" spans="1:15" ht="12.75">
      <c r="A63" s="49" t="s">
        <v>6</v>
      </c>
      <c r="B63" s="228">
        <v>24</v>
      </c>
      <c r="C63" s="228"/>
      <c r="D63" s="228">
        <v>17</v>
      </c>
      <c r="E63" s="228"/>
      <c r="F63" s="228">
        <v>22</v>
      </c>
      <c r="G63" s="228"/>
      <c r="H63" s="228">
        <v>13</v>
      </c>
      <c r="I63" s="228"/>
      <c r="J63" s="228">
        <v>16</v>
      </c>
      <c r="K63" s="228"/>
      <c r="L63" s="228">
        <v>20</v>
      </c>
      <c r="M63" s="228"/>
      <c r="N63" s="52">
        <f t="shared" si="3"/>
        <v>112</v>
      </c>
      <c r="O63" s="53">
        <f t="shared" si="4"/>
        <v>18.666666666666668</v>
      </c>
    </row>
    <row r="64" spans="1:15" ht="12.75">
      <c r="A64" s="54" t="s">
        <v>37</v>
      </c>
      <c r="B64" s="230">
        <f>SUM(B58:B63)</f>
        <v>47</v>
      </c>
      <c r="C64" s="230"/>
      <c r="D64" s="230">
        <f>SUM(D58:D63)</f>
        <v>50</v>
      </c>
      <c r="E64" s="230"/>
      <c r="F64" s="230">
        <f>SUM(F58:F63)</f>
        <v>51</v>
      </c>
      <c r="G64" s="230"/>
      <c r="H64" s="230">
        <f>SUM(H58:H63)</f>
        <v>52</v>
      </c>
      <c r="I64" s="230"/>
      <c r="J64" s="230">
        <f>SUM(J58:J63)</f>
        <v>67</v>
      </c>
      <c r="K64" s="230"/>
      <c r="L64" s="230">
        <f>SUM(L58:L63)</f>
        <v>44</v>
      </c>
      <c r="M64" s="230"/>
      <c r="N64" s="52">
        <f>SUM(N58:N63)</f>
        <v>311</v>
      </c>
      <c r="O64" s="55">
        <f>AVERAGE(B64:K64)</f>
        <v>53.4</v>
      </c>
    </row>
  </sheetData>
  <sheetProtection password="D43C" sheet="1" objects="1" scenarios="1"/>
  <mergeCells count="282">
    <mergeCell ref="J64:K64"/>
    <mergeCell ref="L64:M64"/>
    <mergeCell ref="D63:E63"/>
    <mergeCell ref="D64:E64"/>
    <mergeCell ref="F64:G64"/>
    <mergeCell ref="H64:I64"/>
    <mergeCell ref="F63:G63"/>
    <mergeCell ref="H63:I63"/>
    <mergeCell ref="L61:M61"/>
    <mergeCell ref="J63:K63"/>
    <mergeCell ref="L63:M63"/>
    <mergeCell ref="D62:E62"/>
    <mergeCell ref="F62:G62"/>
    <mergeCell ref="H62:I62"/>
    <mergeCell ref="J62:K62"/>
    <mergeCell ref="L62:M62"/>
    <mergeCell ref="D61:E61"/>
    <mergeCell ref="F61:G61"/>
    <mergeCell ref="H61:I61"/>
    <mergeCell ref="J61:K61"/>
    <mergeCell ref="L59:M59"/>
    <mergeCell ref="D60:E60"/>
    <mergeCell ref="D59:E59"/>
    <mergeCell ref="F59:G59"/>
    <mergeCell ref="H59:I59"/>
    <mergeCell ref="F60:G60"/>
    <mergeCell ref="H60:I60"/>
    <mergeCell ref="J60:K60"/>
    <mergeCell ref="L60:M60"/>
    <mergeCell ref="D58:E58"/>
    <mergeCell ref="F58:G58"/>
    <mergeCell ref="H58:I58"/>
    <mergeCell ref="J59:K59"/>
    <mergeCell ref="J58:K58"/>
    <mergeCell ref="L58:M58"/>
    <mergeCell ref="N45:N47"/>
    <mergeCell ref="O45:O47"/>
    <mergeCell ref="B56:M56"/>
    <mergeCell ref="B57:C57"/>
    <mergeCell ref="D57:E57"/>
    <mergeCell ref="F57:G57"/>
    <mergeCell ref="H57:I57"/>
    <mergeCell ref="J57:K57"/>
    <mergeCell ref="N55:N57"/>
    <mergeCell ref="O55:O57"/>
    <mergeCell ref="L57:M57"/>
    <mergeCell ref="J54:K54"/>
    <mergeCell ref="L54:M54"/>
    <mergeCell ref="D54:E54"/>
    <mergeCell ref="F54:G54"/>
    <mergeCell ref="H54:I54"/>
    <mergeCell ref="J53:K53"/>
    <mergeCell ref="J52:K52"/>
    <mergeCell ref="L52:M52"/>
    <mergeCell ref="D53:E53"/>
    <mergeCell ref="F53:G53"/>
    <mergeCell ref="D52:E52"/>
    <mergeCell ref="F52:G52"/>
    <mergeCell ref="H52:I52"/>
    <mergeCell ref="H53:I53"/>
    <mergeCell ref="L53:M53"/>
    <mergeCell ref="L51:M51"/>
    <mergeCell ref="J50:K50"/>
    <mergeCell ref="L50:M50"/>
    <mergeCell ref="J49:K49"/>
    <mergeCell ref="L49:M49"/>
    <mergeCell ref="B51:C51"/>
    <mergeCell ref="D51:E51"/>
    <mergeCell ref="F51:G51"/>
    <mergeCell ref="H51:I51"/>
    <mergeCell ref="D50:E50"/>
    <mergeCell ref="F49:G49"/>
    <mergeCell ref="H49:I49"/>
    <mergeCell ref="J51:K51"/>
    <mergeCell ref="D48:E48"/>
    <mergeCell ref="J44:K44"/>
    <mergeCell ref="D49:E49"/>
    <mergeCell ref="F50:G50"/>
    <mergeCell ref="H50:I50"/>
    <mergeCell ref="J48:K48"/>
    <mergeCell ref="L48:M48"/>
    <mergeCell ref="B46:M46"/>
    <mergeCell ref="B47:C47"/>
    <mergeCell ref="D47:E47"/>
    <mergeCell ref="F47:G47"/>
    <mergeCell ref="F48:G48"/>
    <mergeCell ref="H47:I47"/>
    <mergeCell ref="J47:K47"/>
    <mergeCell ref="H48:I48"/>
    <mergeCell ref="L47:M47"/>
    <mergeCell ref="J43:K43"/>
    <mergeCell ref="L43:M43"/>
    <mergeCell ref="H43:I43"/>
    <mergeCell ref="H44:I44"/>
    <mergeCell ref="D44:E44"/>
    <mergeCell ref="F44:G44"/>
    <mergeCell ref="L44:M44"/>
    <mergeCell ref="D43:E43"/>
    <mergeCell ref="F43:G43"/>
    <mergeCell ref="J42:K42"/>
    <mergeCell ref="H42:I42"/>
    <mergeCell ref="L42:M42"/>
    <mergeCell ref="B42:C42"/>
    <mergeCell ref="D41:E41"/>
    <mergeCell ref="F41:G41"/>
    <mergeCell ref="H41:I41"/>
    <mergeCell ref="J41:K41"/>
    <mergeCell ref="L41:M41"/>
    <mergeCell ref="D42:E42"/>
    <mergeCell ref="F42:G42"/>
    <mergeCell ref="J40:K40"/>
    <mergeCell ref="L40:M40"/>
    <mergeCell ref="D39:E39"/>
    <mergeCell ref="F39:G39"/>
    <mergeCell ref="H39:I39"/>
    <mergeCell ref="J39:K39"/>
    <mergeCell ref="L39:M39"/>
    <mergeCell ref="D40:E40"/>
    <mergeCell ref="F40:G40"/>
    <mergeCell ref="H40:I40"/>
    <mergeCell ref="N36:N38"/>
    <mergeCell ref="O36:O38"/>
    <mergeCell ref="B37:M37"/>
    <mergeCell ref="B38:C38"/>
    <mergeCell ref="D38:E38"/>
    <mergeCell ref="F38:G38"/>
    <mergeCell ref="H38:I38"/>
    <mergeCell ref="J38:K38"/>
    <mergeCell ref="L38:M38"/>
    <mergeCell ref="J35:K35"/>
    <mergeCell ref="L35:M35"/>
    <mergeCell ref="D34:E34"/>
    <mergeCell ref="F34:G34"/>
    <mergeCell ref="H34:I34"/>
    <mergeCell ref="J34:K34"/>
    <mergeCell ref="L34:M34"/>
    <mergeCell ref="D35:E35"/>
    <mergeCell ref="F35:G35"/>
    <mergeCell ref="H35:I35"/>
    <mergeCell ref="D32:E32"/>
    <mergeCell ref="F32:G32"/>
    <mergeCell ref="H32:I32"/>
    <mergeCell ref="B33:C33"/>
    <mergeCell ref="D33:E33"/>
    <mergeCell ref="F33:G33"/>
    <mergeCell ref="H33:I33"/>
    <mergeCell ref="B32:C32"/>
    <mergeCell ref="J33:K33"/>
    <mergeCell ref="L33:M33"/>
    <mergeCell ref="J32:K32"/>
    <mergeCell ref="L32:M32"/>
    <mergeCell ref="J30:K30"/>
    <mergeCell ref="L30:M30"/>
    <mergeCell ref="J31:K31"/>
    <mergeCell ref="L31:M31"/>
    <mergeCell ref="D31:E31"/>
    <mergeCell ref="D30:E30"/>
    <mergeCell ref="F30:G30"/>
    <mergeCell ref="H30:I30"/>
    <mergeCell ref="F31:G31"/>
    <mergeCell ref="H31:I31"/>
    <mergeCell ref="O27:O29"/>
    <mergeCell ref="B28:M28"/>
    <mergeCell ref="B29:C29"/>
    <mergeCell ref="D29:E29"/>
    <mergeCell ref="F29:G29"/>
    <mergeCell ref="H29:I29"/>
    <mergeCell ref="J29:K29"/>
    <mergeCell ref="L29:M29"/>
    <mergeCell ref="N27:N29"/>
    <mergeCell ref="D24:E24"/>
    <mergeCell ref="F24:G24"/>
    <mergeCell ref="D20:E20"/>
    <mergeCell ref="F20:G20"/>
    <mergeCell ref="D22:E22"/>
    <mergeCell ref="D23:E23"/>
    <mergeCell ref="F21:G21"/>
    <mergeCell ref="F22:G22"/>
    <mergeCell ref="F23:G23"/>
    <mergeCell ref="B64:C64"/>
    <mergeCell ref="B63:C63"/>
    <mergeCell ref="B62:C62"/>
    <mergeCell ref="B61:C61"/>
    <mergeCell ref="B60:C60"/>
    <mergeCell ref="B59:C59"/>
    <mergeCell ref="B53:C53"/>
    <mergeCell ref="B52:C52"/>
    <mergeCell ref="B54:C54"/>
    <mergeCell ref="B58:C58"/>
    <mergeCell ref="B50:C50"/>
    <mergeCell ref="B49:C49"/>
    <mergeCell ref="B41:C41"/>
    <mergeCell ref="B44:C44"/>
    <mergeCell ref="B48:C48"/>
    <mergeCell ref="B40:C40"/>
    <mergeCell ref="B39:C39"/>
    <mergeCell ref="B35:C35"/>
    <mergeCell ref="B43:C43"/>
    <mergeCell ref="B34:C34"/>
    <mergeCell ref="B31:C31"/>
    <mergeCell ref="B30:C30"/>
    <mergeCell ref="B19:C19"/>
    <mergeCell ref="B20:C20"/>
    <mergeCell ref="B24:C24"/>
    <mergeCell ref="B25:C25"/>
    <mergeCell ref="B22:C22"/>
    <mergeCell ref="B23:C23"/>
    <mergeCell ref="L19:M19"/>
    <mergeCell ref="L20:M20"/>
    <mergeCell ref="B21:C21"/>
    <mergeCell ref="D21:E21"/>
    <mergeCell ref="H21:I21"/>
    <mergeCell ref="L21:M21"/>
    <mergeCell ref="H20:I20"/>
    <mergeCell ref="J20:K20"/>
    <mergeCell ref="D19:E19"/>
    <mergeCell ref="F19:G19"/>
    <mergeCell ref="H24:I24"/>
    <mergeCell ref="J21:K21"/>
    <mergeCell ref="J22:K22"/>
    <mergeCell ref="J23:K23"/>
    <mergeCell ref="J24:K24"/>
    <mergeCell ref="J19:K19"/>
    <mergeCell ref="H19:I19"/>
    <mergeCell ref="L22:M22"/>
    <mergeCell ref="L23:M23"/>
    <mergeCell ref="L24:M24"/>
    <mergeCell ref="L25:M25"/>
    <mergeCell ref="D25:E25"/>
    <mergeCell ref="F25:G25"/>
    <mergeCell ref="H25:I25"/>
    <mergeCell ref="J25:K25"/>
    <mergeCell ref="H22:I22"/>
    <mergeCell ref="H23:I23"/>
    <mergeCell ref="O5:O8"/>
    <mergeCell ref="B8:C8"/>
    <mergeCell ref="F10:G10"/>
    <mergeCell ref="F11:G11"/>
    <mergeCell ref="H8:I8"/>
    <mergeCell ref="F8:G8"/>
    <mergeCell ref="F9:G9"/>
    <mergeCell ref="D8:E8"/>
    <mergeCell ref="D9:E9"/>
    <mergeCell ref="F12:G12"/>
    <mergeCell ref="D10:E10"/>
    <mergeCell ref="D11:E11"/>
    <mergeCell ref="B13:C13"/>
    <mergeCell ref="B11:C11"/>
    <mergeCell ref="B12:C12"/>
    <mergeCell ref="D12:E12"/>
    <mergeCell ref="D13:E13"/>
    <mergeCell ref="B10:C10"/>
    <mergeCell ref="H13:I13"/>
    <mergeCell ref="J11:K11"/>
    <mergeCell ref="L11:M11"/>
    <mergeCell ref="L12:M12"/>
    <mergeCell ref="L13:M13"/>
    <mergeCell ref="B9:C9"/>
    <mergeCell ref="H9:I9"/>
    <mergeCell ref="H10:I10"/>
    <mergeCell ref="J9:K9"/>
    <mergeCell ref="J10:K10"/>
    <mergeCell ref="L14:M14"/>
    <mergeCell ref="N6:N8"/>
    <mergeCell ref="B7:M7"/>
    <mergeCell ref="L9:M9"/>
    <mergeCell ref="L10:M10"/>
    <mergeCell ref="J8:K8"/>
    <mergeCell ref="L8:M8"/>
    <mergeCell ref="F13:G13"/>
    <mergeCell ref="H12:I12"/>
    <mergeCell ref="H11:I11"/>
    <mergeCell ref="N16:N19"/>
    <mergeCell ref="O17:O19"/>
    <mergeCell ref="B18:M18"/>
    <mergeCell ref="J12:K12"/>
    <mergeCell ref="J13:K13"/>
    <mergeCell ref="J14:K14"/>
    <mergeCell ref="F14:G14"/>
    <mergeCell ref="D14:E14"/>
    <mergeCell ref="H14:I14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69">
      <selection activeCell="K26" sqref="K26"/>
    </sheetView>
  </sheetViews>
  <sheetFormatPr defaultColWidth="9.140625" defaultRowHeight="12.75"/>
  <cols>
    <col min="8" max="8" width="10.140625" style="0" bestFit="1" customWidth="1"/>
  </cols>
  <sheetData>
    <row r="1" spans="1:8" ht="12.75">
      <c r="A1" t="s">
        <v>749</v>
      </c>
      <c r="H1" s="163">
        <v>41328</v>
      </c>
    </row>
    <row r="3" spans="1:8" ht="18">
      <c r="A3" s="236" t="s">
        <v>750</v>
      </c>
      <c r="B3" s="236"/>
      <c r="C3" s="236"/>
      <c r="D3" s="236"/>
      <c r="E3" s="236"/>
      <c r="F3" s="236"/>
      <c r="G3" s="236"/>
      <c r="H3" s="236"/>
    </row>
    <row r="5" ht="12.75">
      <c r="A5" t="s">
        <v>751</v>
      </c>
    </row>
    <row r="7" ht="12.75">
      <c r="A7" t="s">
        <v>752</v>
      </c>
    </row>
    <row r="8" spans="1:9" ht="12.75">
      <c r="A8">
        <v>1</v>
      </c>
      <c r="B8" t="s">
        <v>753</v>
      </c>
      <c r="E8" t="s">
        <v>62</v>
      </c>
      <c r="H8" t="s">
        <v>142</v>
      </c>
      <c r="I8" s="5" t="s">
        <v>115</v>
      </c>
    </row>
    <row r="9" spans="1:9" ht="12.75">
      <c r="A9">
        <v>2</v>
      </c>
      <c r="B9" t="s">
        <v>11</v>
      </c>
      <c r="E9" t="s">
        <v>50</v>
      </c>
      <c r="H9" t="s">
        <v>143</v>
      </c>
      <c r="I9" s="5" t="s">
        <v>115</v>
      </c>
    </row>
    <row r="10" spans="1:9" ht="12.75">
      <c r="A10" s="5">
        <v>3</v>
      </c>
      <c r="B10" t="s">
        <v>754</v>
      </c>
      <c r="E10" t="s">
        <v>62</v>
      </c>
      <c r="H10" t="s">
        <v>143</v>
      </c>
      <c r="I10" s="5" t="s">
        <v>115</v>
      </c>
    </row>
    <row r="11" spans="1:9" ht="12.75">
      <c r="A11" s="5">
        <v>4</v>
      </c>
      <c r="B11" t="s">
        <v>73</v>
      </c>
      <c r="E11" t="s">
        <v>50</v>
      </c>
      <c r="H11" t="s">
        <v>226</v>
      </c>
      <c r="I11" s="5" t="s">
        <v>120</v>
      </c>
    </row>
    <row r="12" spans="1:9" ht="12.75">
      <c r="A12" s="5">
        <v>5</v>
      </c>
      <c r="B12" t="s">
        <v>74</v>
      </c>
      <c r="E12" t="s">
        <v>62</v>
      </c>
      <c r="H12" t="s">
        <v>276</v>
      </c>
      <c r="I12" s="5" t="s">
        <v>120</v>
      </c>
    </row>
    <row r="13" spans="1:9" ht="12.75">
      <c r="A13" s="5">
        <v>6</v>
      </c>
      <c r="B13" t="s">
        <v>100</v>
      </c>
      <c r="E13" t="s">
        <v>562</v>
      </c>
      <c r="H13" t="s">
        <v>200</v>
      </c>
      <c r="I13" s="5" t="s">
        <v>120</v>
      </c>
    </row>
    <row r="14" spans="1:9" ht="12.75">
      <c r="A14" s="5">
        <v>7</v>
      </c>
      <c r="B14" t="s">
        <v>42</v>
      </c>
      <c r="E14" t="s">
        <v>592</v>
      </c>
      <c r="H14" t="s">
        <v>148</v>
      </c>
      <c r="I14" s="5" t="s">
        <v>120</v>
      </c>
    </row>
    <row r="15" spans="1:9" ht="12.75">
      <c r="A15" s="5">
        <v>8</v>
      </c>
      <c r="B15" t="s">
        <v>14</v>
      </c>
      <c r="E15" t="s">
        <v>592</v>
      </c>
      <c r="H15" t="s">
        <v>148</v>
      </c>
      <c r="I15" s="5" t="s">
        <v>120</v>
      </c>
    </row>
    <row r="16" spans="1:8" ht="12.75">
      <c r="A16" s="5">
        <v>9</v>
      </c>
      <c r="B16" t="s">
        <v>75</v>
      </c>
      <c r="E16" t="s">
        <v>592</v>
      </c>
      <c r="H16" t="s">
        <v>755</v>
      </c>
    </row>
    <row r="17" ht="12.75">
      <c r="A17" s="5"/>
    </row>
    <row r="18" ht="12.75">
      <c r="A18" s="5" t="s">
        <v>756</v>
      </c>
    </row>
    <row r="19" spans="1:9" ht="12.75">
      <c r="A19" s="5">
        <v>1</v>
      </c>
      <c r="B19" t="s">
        <v>757</v>
      </c>
      <c r="E19" t="s">
        <v>62</v>
      </c>
      <c r="H19" t="s">
        <v>758</v>
      </c>
      <c r="I19" s="5" t="s">
        <v>120</v>
      </c>
    </row>
    <row r="20" spans="1:8" ht="12.75">
      <c r="A20" s="5">
        <v>2</v>
      </c>
      <c r="B20" t="s">
        <v>77</v>
      </c>
      <c r="E20" t="s">
        <v>592</v>
      </c>
      <c r="H20" t="s">
        <v>146</v>
      </c>
    </row>
    <row r="21" spans="1:8" ht="12.75">
      <c r="A21" s="5">
        <v>3</v>
      </c>
      <c r="B21" t="s">
        <v>70</v>
      </c>
      <c r="E21" t="s">
        <v>50</v>
      </c>
      <c r="H21" t="s">
        <v>229</v>
      </c>
    </row>
    <row r="22" spans="1:8" ht="12.75">
      <c r="A22" s="5">
        <v>4</v>
      </c>
      <c r="B22" t="s">
        <v>759</v>
      </c>
      <c r="E22" t="s">
        <v>51</v>
      </c>
      <c r="H22" t="s">
        <v>203</v>
      </c>
    </row>
    <row r="23" spans="1:8" ht="12.75">
      <c r="A23" s="5">
        <v>5</v>
      </c>
      <c r="B23" t="s">
        <v>760</v>
      </c>
      <c r="E23" t="s">
        <v>592</v>
      </c>
      <c r="H23" t="s">
        <v>149</v>
      </c>
    </row>
    <row r="24" spans="1:8" ht="12.75">
      <c r="A24" s="5">
        <v>6</v>
      </c>
      <c r="B24" t="s">
        <v>43</v>
      </c>
      <c r="E24" t="s">
        <v>592</v>
      </c>
      <c r="H24" t="s">
        <v>214</v>
      </c>
    </row>
    <row r="25" spans="1:8" ht="12.75">
      <c r="A25" s="5">
        <v>7</v>
      </c>
      <c r="B25" t="s">
        <v>761</v>
      </c>
      <c r="E25" t="s">
        <v>50</v>
      </c>
      <c r="H25" t="s">
        <v>762</v>
      </c>
    </row>
    <row r="26" spans="1:8" ht="12.75">
      <c r="A26" s="5">
        <v>8</v>
      </c>
      <c r="B26" t="s">
        <v>79</v>
      </c>
      <c r="E26" t="s">
        <v>562</v>
      </c>
      <c r="H26" t="s">
        <v>351</v>
      </c>
    </row>
    <row r="27" spans="1:8" ht="12.75">
      <c r="A27" s="5">
        <v>9</v>
      </c>
      <c r="B27" t="s">
        <v>76</v>
      </c>
      <c r="E27" t="s">
        <v>592</v>
      </c>
      <c r="H27" t="s">
        <v>351</v>
      </c>
    </row>
    <row r="28" spans="1:8" ht="12.75">
      <c r="A28" s="5">
        <v>10</v>
      </c>
      <c r="B28" t="s">
        <v>17</v>
      </c>
      <c r="E28" t="s">
        <v>51</v>
      </c>
      <c r="H28" t="s">
        <v>331</v>
      </c>
    </row>
    <row r="29" spans="1:8" ht="12.75">
      <c r="A29" s="5">
        <v>11</v>
      </c>
      <c r="B29" t="s">
        <v>593</v>
      </c>
      <c r="E29" t="s">
        <v>51</v>
      </c>
      <c r="H29" s="1" t="s">
        <v>763</v>
      </c>
    </row>
    <row r="30" ht="12.75">
      <c r="A30" s="5"/>
    </row>
    <row r="31" spans="1:9" ht="12.75">
      <c r="A31" s="5" t="s">
        <v>764</v>
      </c>
      <c r="I31" s="164"/>
    </row>
    <row r="32" spans="1:8" ht="12.75">
      <c r="A32" s="5">
        <v>1</v>
      </c>
      <c r="B32" t="s">
        <v>197</v>
      </c>
      <c r="E32" t="s">
        <v>62</v>
      </c>
      <c r="H32" t="s">
        <v>230</v>
      </c>
    </row>
    <row r="33" ht="12.75">
      <c r="A33" s="5"/>
    </row>
    <row r="34" ht="12.75">
      <c r="A34" s="5" t="s">
        <v>765</v>
      </c>
    </row>
    <row r="35" spans="1:8" ht="12.75">
      <c r="A35" s="5">
        <v>1</v>
      </c>
      <c r="B35" t="s">
        <v>233</v>
      </c>
      <c r="E35" t="s">
        <v>592</v>
      </c>
      <c r="H35" t="s">
        <v>766</v>
      </c>
    </row>
    <row r="36" ht="12.75">
      <c r="A36" s="5"/>
    </row>
    <row r="37" ht="12.75">
      <c r="A37" s="5" t="s">
        <v>767</v>
      </c>
    </row>
    <row r="38" spans="1:8" ht="12.75">
      <c r="A38" s="5">
        <v>1</v>
      </c>
      <c r="B38" t="s">
        <v>59</v>
      </c>
      <c r="E38" t="s">
        <v>51</v>
      </c>
      <c r="H38" t="s">
        <v>202</v>
      </c>
    </row>
    <row r="39" spans="1:8" ht="12.75">
      <c r="A39" s="5">
        <v>2</v>
      </c>
      <c r="B39" t="s">
        <v>63</v>
      </c>
      <c r="E39" t="s">
        <v>62</v>
      </c>
      <c r="H39" t="s">
        <v>202</v>
      </c>
    </row>
    <row r="40" spans="1:8" ht="12.75">
      <c r="A40" s="5">
        <v>3</v>
      </c>
      <c r="B40" t="s">
        <v>9</v>
      </c>
      <c r="E40" t="s">
        <v>51</v>
      </c>
      <c r="H40" t="s">
        <v>768</v>
      </c>
    </row>
    <row r="41" ht="12.75">
      <c r="A41" s="5"/>
    </row>
    <row r="42" ht="12.75">
      <c r="A42" s="5" t="s">
        <v>769</v>
      </c>
    </row>
    <row r="43" spans="1:9" ht="12.75">
      <c r="A43" s="5">
        <v>1</v>
      </c>
      <c r="B43" t="s">
        <v>596</v>
      </c>
      <c r="E43" t="s">
        <v>592</v>
      </c>
      <c r="H43" t="s">
        <v>278</v>
      </c>
      <c r="I43" s="5" t="s">
        <v>120</v>
      </c>
    </row>
    <row r="44" spans="1:8" ht="12.75">
      <c r="A44" s="5">
        <v>2</v>
      </c>
      <c r="B44" t="s">
        <v>770</v>
      </c>
      <c r="E44" t="s">
        <v>62</v>
      </c>
      <c r="H44" t="s">
        <v>146</v>
      </c>
    </row>
    <row r="45" spans="1:8" ht="12.75">
      <c r="A45" s="5">
        <v>3</v>
      </c>
      <c r="B45" t="s">
        <v>198</v>
      </c>
      <c r="E45" t="s">
        <v>51</v>
      </c>
      <c r="H45" t="s">
        <v>327</v>
      </c>
    </row>
    <row r="46" spans="1:8" ht="12.75">
      <c r="A46" s="5">
        <v>4</v>
      </c>
      <c r="B46" t="s">
        <v>66</v>
      </c>
      <c r="E46" t="s">
        <v>592</v>
      </c>
      <c r="H46" t="s">
        <v>762</v>
      </c>
    </row>
    <row r="47" ht="12.75">
      <c r="A47" s="5"/>
    </row>
    <row r="48" ht="12.75">
      <c r="A48" s="5" t="s">
        <v>771</v>
      </c>
    </row>
    <row r="49" spans="1:8" ht="12.75">
      <c r="A49" s="5">
        <v>1</v>
      </c>
      <c r="B49" t="s">
        <v>73</v>
      </c>
      <c r="E49" t="s">
        <v>50</v>
      </c>
      <c r="H49" t="s">
        <v>199</v>
      </c>
    </row>
    <row r="50" ht="12.75">
      <c r="A50" s="5"/>
    </row>
    <row r="51" ht="12.75">
      <c r="A51" s="5" t="s">
        <v>772</v>
      </c>
    </row>
    <row r="52" spans="1:9" ht="12.75">
      <c r="A52" s="5">
        <v>1</v>
      </c>
      <c r="B52" t="s">
        <v>100</v>
      </c>
      <c r="E52" t="s">
        <v>562</v>
      </c>
      <c r="H52" t="s">
        <v>385</v>
      </c>
      <c r="I52" s="5" t="s">
        <v>120</v>
      </c>
    </row>
    <row r="53" spans="1:8" ht="12.75">
      <c r="A53" s="5">
        <v>2</v>
      </c>
      <c r="B53" t="s">
        <v>76</v>
      </c>
      <c r="E53" t="s">
        <v>592</v>
      </c>
      <c r="H53" t="s">
        <v>149</v>
      </c>
    </row>
    <row r="54" ht="12.75">
      <c r="A54" s="5"/>
    </row>
    <row r="55" spans="1:8" ht="12.75">
      <c r="A55" s="5" t="s">
        <v>801</v>
      </c>
      <c r="B55" t="s">
        <v>760</v>
      </c>
      <c r="E55" t="s">
        <v>592</v>
      </c>
      <c r="H55" t="s">
        <v>261</v>
      </c>
    </row>
    <row r="56" ht="12.75">
      <c r="A56" s="5"/>
    </row>
    <row r="57" ht="12.75">
      <c r="A57" s="5"/>
    </row>
    <row r="58" ht="12.75">
      <c r="A58" s="5" t="s">
        <v>773</v>
      </c>
    </row>
    <row r="59" spans="1:9" ht="12.75">
      <c r="A59" s="5">
        <v>1</v>
      </c>
      <c r="B59" t="s">
        <v>14</v>
      </c>
      <c r="E59" t="s">
        <v>592</v>
      </c>
      <c r="H59" t="s">
        <v>144</v>
      </c>
      <c r="I59" s="5" t="s">
        <v>115</v>
      </c>
    </row>
    <row r="60" spans="1:9" ht="12.75">
      <c r="A60" s="5">
        <v>2</v>
      </c>
      <c r="B60" t="s">
        <v>74</v>
      </c>
      <c r="E60" t="s">
        <v>62</v>
      </c>
      <c r="H60" t="s">
        <v>211</v>
      </c>
      <c r="I60" s="5" t="s">
        <v>115</v>
      </c>
    </row>
    <row r="61" spans="1:9" ht="12.75">
      <c r="A61" s="5">
        <v>3</v>
      </c>
      <c r="B61" t="s">
        <v>9</v>
      </c>
      <c r="E61" t="s">
        <v>774</v>
      </c>
      <c r="H61" t="s">
        <v>200</v>
      </c>
      <c r="I61" s="5" t="s">
        <v>120</v>
      </c>
    </row>
    <row r="62" spans="1:8" ht="12.75">
      <c r="A62" s="5">
        <v>4</v>
      </c>
      <c r="B62" t="s">
        <v>42</v>
      </c>
      <c r="E62" t="s">
        <v>592</v>
      </c>
      <c r="H62" t="s">
        <v>258</v>
      </c>
    </row>
    <row r="63" spans="1:8" ht="12.75">
      <c r="A63" s="5">
        <v>5</v>
      </c>
      <c r="B63" t="s">
        <v>75</v>
      </c>
      <c r="E63" t="s">
        <v>592</v>
      </c>
      <c r="H63" t="s">
        <v>258</v>
      </c>
    </row>
    <row r="64" ht="12.75">
      <c r="A64" s="5"/>
    </row>
    <row r="65" ht="12.75">
      <c r="A65" s="5" t="s">
        <v>775</v>
      </c>
    </row>
    <row r="66" spans="1:8" ht="12.75">
      <c r="A66" s="5">
        <v>1</v>
      </c>
      <c r="B66" t="s">
        <v>77</v>
      </c>
      <c r="E66" t="s">
        <v>592</v>
      </c>
      <c r="H66" t="s">
        <v>150</v>
      </c>
    </row>
    <row r="67" spans="1:8" ht="12.75">
      <c r="A67" s="5">
        <v>2</v>
      </c>
      <c r="B67" t="s">
        <v>17</v>
      </c>
      <c r="E67" t="s">
        <v>51</v>
      </c>
      <c r="H67" t="s">
        <v>747</v>
      </c>
    </row>
    <row r="68" spans="1:8" ht="12.75">
      <c r="A68" s="5">
        <v>3</v>
      </c>
      <c r="B68" t="s">
        <v>761</v>
      </c>
      <c r="E68" t="s">
        <v>50</v>
      </c>
      <c r="H68" t="s">
        <v>379</v>
      </c>
    </row>
    <row r="69" spans="1:8" ht="12.75">
      <c r="A69" s="5">
        <v>4</v>
      </c>
      <c r="B69" t="s">
        <v>79</v>
      </c>
      <c r="E69" t="s">
        <v>562</v>
      </c>
      <c r="H69" s="1" t="s">
        <v>776</v>
      </c>
    </row>
    <row r="70" ht="12.75">
      <c r="A70" s="5"/>
    </row>
    <row r="71" spans="1:8" ht="12.75">
      <c r="A71" s="5"/>
      <c r="H71" s="164"/>
    </row>
    <row r="72" spans="1:8" ht="12.75">
      <c r="A72" s="5" t="s">
        <v>777</v>
      </c>
      <c r="H72" s="164"/>
    </row>
    <row r="73" spans="1:8" ht="12.75">
      <c r="A73" s="5">
        <v>1</v>
      </c>
      <c r="B73" t="s">
        <v>197</v>
      </c>
      <c r="E73" t="s">
        <v>62</v>
      </c>
      <c r="H73" t="s">
        <v>281</v>
      </c>
    </row>
    <row r="74" ht="12.75">
      <c r="A74" s="5"/>
    </row>
    <row r="75" ht="12.75">
      <c r="A75" s="5" t="s">
        <v>778</v>
      </c>
    </row>
    <row r="76" spans="1:8" ht="12.75">
      <c r="A76" s="5">
        <v>1</v>
      </c>
      <c r="B76" t="s">
        <v>596</v>
      </c>
      <c r="E76" t="s">
        <v>592</v>
      </c>
      <c r="H76" t="s">
        <v>779</v>
      </c>
    </row>
    <row r="77" spans="1:8" ht="12.75">
      <c r="A77" s="5">
        <v>2</v>
      </c>
      <c r="B77" t="s">
        <v>66</v>
      </c>
      <c r="E77" t="s">
        <v>592</v>
      </c>
      <c r="H77" t="s">
        <v>780</v>
      </c>
    </row>
    <row r="78" ht="12.75">
      <c r="A78" s="5"/>
    </row>
    <row r="79" ht="12.75">
      <c r="A79" s="5" t="s">
        <v>590</v>
      </c>
    </row>
    <row r="80" spans="1:4" ht="12.75">
      <c r="A80" s="5">
        <v>1</v>
      </c>
      <c r="B80" t="s">
        <v>62</v>
      </c>
      <c r="D80" t="s">
        <v>781</v>
      </c>
    </row>
    <row r="81" spans="1:4" ht="12.75">
      <c r="A81" s="5">
        <v>2</v>
      </c>
      <c r="B81" t="s">
        <v>50</v>
      </c>
      <c r="D81" t="s">
        <v>782</v>
      </c>
    </row>
    <row r="82" spans="1:4" ht="12.75">
      <c r="A82" s="5">
        <v>3</v>
      </c>
      <c r="B82" t="s">
        <v>592</v>
      </c>
      <c r="D82" t="s">
        <v>783</v>
      </c>
    </row>
    <row r="83" spans="1:4" ht="12.75">
      <c r="A83" s="5">
        <v>4</v>
      </c>
      <c r="B83" t="s">
        <v>51</v>
      </c>
      <c r="D83" t="s">
        <v>784</v>
      </c>
    </row>
    <row r="84" spans="1:4" ht="12.75">
      <c r="A84" s="5">
        <v>5</v>
      </c>
      <c r="B84" t="s">
        <v>562</v>
      </c>
      <c r="D84" t="s">
        <v>785</v>
      </c>
    </row>
    <row r="85" ht="12.75">
      <c r="A85" s="5"/>
    </row>
    <row r="86" ht="12.75">
      <c r="A86" s="5" t="s">
        <v>786</v>
      </c>
    </row>
    <row r="87" spans="1:4" ht="12.75">
      <c r="A87" s="5">
        <v>1</v>
      </c>
      <c r="B87" t="s">
        <v>62</v>
      </c>
      <c r="D87" t="s">
        <v>787</v>
      </c>
    </row>
    <row r="88" spans="1:4" ht="12.75">
      <c r="A88" s="5">
        <v>2</v>
      </c>
      <c r="B88" t="s">
        <v>51</v>
      </c>
      <c r="D88" t="s">
        <v>788</v>
      </c>
    </row>
    <row r="89" spans="1:4" ht="12.75">
      <c r="A89" s="5">
        <v>3</v>
      </c>
      <c r="B89" t="s">
        <v>592</v>
      </c>
      <c r="D89" t="s">
        <v>789</v>
      </c>
    </row>
    <row r="90" ht="12.75">
      <c r="A90" s="5"/>
    </row>
    <row r="91" ht="12.75">
      <c r="A91" s="5" t="s">
        <v>790</v>
      </c>
    </row>
    <row r="92" spans="1:4" ht="12.75">
      <c r="A92" s="5">
        <v>1</v>
      </c>
      <c r="B92" t="s">
        <v>62</v>
      </c>
      <c r="D92" t="s">
        <v>791</v>
      </c>
    </row>
    <row r="93" spans="1:4" ht="12.75">
      <c r="A93" s="5">
        <v>2</v>
      </c>
      <c r="B93" t="s">
        <v>592</v>
      </c>
      <c r="D93" t="s">
        <v>792</v>
      </c>
    </row>
    <row r="94" spans="1:4" ht="12.75">
      <c r="A94" s="5">
        <v>3</v>
      </c>
      <c r="B94" t="s">
        <v>51</v>
      </c>
      <c r="D94" t="s">
        <v>793</v>
      </c>
    </row>
    <row r="95" spans="1:4" ht="12.75">
      <c r="A95" s="5">
        <v>4</v>
      </c>
      <c r="B95" t="s">
        <v>50</v>
      </c>
      <c r="D95" t="s">
        <v>794</v>
      </c>
    </row>
    <row r="96" spans="1:4" ht="12.75">
      <c r="A96" s="5">
        <v>5</v>
      </c>
      <c r="B96" t="s">
        <v>562</v>
      </c>
      <c r="D96" t="s">
        <v>795</v>
      </c>
    </row>
    <row r="99" ht="12.75">
      <c r="B99" t="s">
        <v>796</v>
      </c>
    </row>
    <row r="101" ht="12.75">
      <c r="B101" t="s">
        <v>9</v>
      </c>
    </row>
    <row r="102" ht="12.75">
      <c r="B102" t="s">
        <v>797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08"/>
  <sheetViews>
    <sheetView zoomScalePageLayoutView="0" workbookViewId="0" topLeftCell="A36">
      <selection activeCell="A2" sqref="A2:Y2"/>
    </sheetView>
  </sheetViews>
  <sheetFormatPr defaultColWidth="9.140625" defaultRowHeight="12.75"/>
  <cols>
    <col min="3" max="3" width="4.421875" style="0" customWidth="1"/>
    <col min="4" max="4" width="13.7109375" style="0" customWidth="1"/>
    <col min="5" max="6" width="3.7109375" style="0" customWidth="1"/>
    <col min="21" max="23" width="3.7109375" style="0" customWidth="1"/>
  </cols>
  <sheetData>
    <row r="2" spans="1:25" ht="20.25">
      <c r="A2" s="212" t="s">
        <v>810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4" spans="1:25" ht="13.5" thickBot="1">
      <c r="A4" s="168" t="s">
        <v>557</v>
      </c>
      <c r="B4" s="168" t="s">
        <v>1</v>
      </c>
      <c r="C4" s="168" t="s">
        <v>558</v>
      </c>
      <c r="D4" s="168" t="s">
        <v>2</v>
      </c>
      <c r="E4" s="237" t="s">
        <v>108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169" t="s">
        <v>240</v>
      </c>
      <c r="Y4" s="170" t="s">
        <v>811</v>
      </c>
    </row>
    <row r="5" spans="1:25" ht="13.5" thickTop="1">
      <c r="A5">
        <v>1</v>
      </c>
      <c r="B5" t="s">
        <v>197</v>
      </c>
      <c r="C5" t="s">
        <v>812</v>
      </c>
      <c r="D5" t="s">
        <v>118</v>
      </c>
      <c r="E5">
        <v>5</v>
      </c>
      <c r="F5">
        <v>3</v>
      </c>
      <c r="G5">
        <v>6</v>
      </c>
      <c r="H5">
        <v>2</v>
      </c>
      <c r="I5">
        <v>5</v>
      </c>
      <c r="J5">
        <v>3</v>
      </c>
      <c r="K5">
        <v>6</v>
      </c>
      <c r="L5">
        <v>3</v>
      </c>
      <c r="M5">
        <v>6</v>
      </c>
      <c r="N5">
        <v>3</v>
      </c>
      <c r="O5">
        <v>6</v>
      </c>
      <c r="P5">
        <v>1</v>
      </c>
      <c r="Q5">
        <v>5</v>
      </c>
      <c r="R5">
        <v>5</v>
      </c>
      <c r="S5">
        <v>6</v>
      </c>
      <c r="T5">
        <v>3</v>
      </c>
      <c r="U5">
        <f>SUM(E5+G5+I5+K5+M5+O5+Q5+S5)</f>
        <v>45</v>
      </c>
      <c r="V5" t="s">
        <v>4</v>
      </c>
      <c r="W5" s="2">
        <f>SUM(F5+H5+J5+L5+N5+P5+R5+T5)</f>
        <v>23</v>
      </c>
      <c r="X5" s="7">
        <v>9</v>
      </c>
      <c r="Y5" t="s">
        <v>652</v>
      </c>
    </row>
    <row r="6" spans="1:24" ht="12.75">
      <c r="A6">
        <v>2</v>
      </c>
      <c r="B6" t="s">
        <v>802</v>
      </c>
      <c r="C6" t="s">
        <v>812</v>
      </c>
      <c r="D6" t="s">
        <v>105</v>
      </c>
      <c r="E6">
        <v>2</v>
      </c>
      <c r="F6">
        <v>2</v>
      </c>
      <c r="G6">
        <v>4</v>
      </c>
      <c r="H6">
        <v>2</v>
      </c>
      <c r="I6">
        <v>2</v>
      </c>
      <c r="J6">
        <v>1</v>
      </c>
      <c r="K6">
        <v>1</v>
      </c>
      <c r="L6">
        <v>1</v>
      </c>
      <c r="M6">
        <v>3</v>
      </c>
      <c r="N6">
        <v>3</v>
      </c>
      <c r="O6">
        <v>6</v>
      </c>
      <c r="P6">
        <v>1</v>
      </c>
      <c r="Q6">
        <v>1</v>
      </c>
      <c r="R6">
        <v>1</v>
      </c>
      <c r="S6">
        <v>3</v>
      </c>
      <c r="T6">
        <v>3</v>
      </c>
      <c r="U6">
        <f>SUM(E6+G6+I6+K6+M6+O6+Q6+S6)</f>
        <v>22</v>
      </c>
      <c r="V6" t="s">
        <v>4</v>
      </c>
      <c r="W6" s="2">
        <f>SUM(F6+H6+J6+L6+N6+P6+R6+T6)</f>
        <v>14</v>
      </c>
      <c r="X6" s="7">
        <v>3</v>
      </c>
    </row>
    <row r="8" spans="1:25" ht="13.5" thickBot="1">
      <c r="A8" s="168" t="s">
        <v>557</v>
      </c>
      <c r="B8" s="168" t="s">
        <v>1</v>
      </c>
      <c r="C8" s="168" t="s">
        <v>558</v>
      </c>
      <c r="D8" s="168" t="s">
        <v>2</v>
      </c>
      <c r="E8" s="237" t="s">
        <v>108</v>
      </c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169" t="s">
        <v>240</v>
      </c>
      <c r="Y8" s="170" t="s">
        <v>811</v>
      </c>
    </row>
    <row r="9" spans="1:25" ht="13.5" thickTop="1">
      <c r="A9">
        <v>1</v>
      </c>
      <c r="B9" t="s">
        <v>757</v>
      </c>
      <c r="C9" t="s">
        <v>813</v>
      </c>
      <c r="D9" t="s">
        <v>118</v>
      </c>
      <c r="E9">
        <v>6</v>
      </c>
      <c r="F9">
        <v>3</v>
      </c>
      <c r="G9">
        <v>6</v>
      </c>
      <c r="H9">
        <v>2</v>
      </c>
      <c r="I9">
        <v>6</v>
      </c>
      <c r="J9">
        <v>3</v>
      </c>
      <c r="K9">
        <v>6</v>
      </c>
      <c r="L9">
        <v>3</v>
      </c>
      <c r="M9">
        <v>6</v>
      </c>
      <c r="N9">
        <v>3</v>
      </c>
      <c r="O9">
        <v>6</v>
      </c>
      <c r="P9">
        <v>1</v>
      </c>
      <c r="Q9">
        <v>6</v>
      </c>
      <c r="R9">
        <v>6</v>
      </c>
      <c r="S9">
        <v>6</v>
      </c>
      <c r="T9">
        <v>4</v>
      </c>
      <c r="U9">
        <f aca="true" t="shared" si="0" ref="U9:U20">SUM(E9+G9+I9+K9+M9+O9+Q9+S9)</f>
        <v>48</v>
      </c>
      <c r="V9" t="s">
        <v>4</v>
      </c>
      <c r="W9" s="2">
        <f aca="true" t="shared" si="1" ref="W9:W20">SUM(F9+H9+J9+L9+N9+P9+R9+T9)</f>
        <v>25</v>
      </c>
      <c r="X9" s="7">
        <v>1</v>
      </c>
      <c r="Y9" t="s">
        <v>650</v>
      </c>
    </row>
    <row r="10" spans="1:25" ht="12.75">
      <c r="A10">
        <v>2</v>
      </c>
      <c r="B10" t="s">
        <v>802</v>
      </c>
      <c r="C10" t="s">
        <v>813</v>
      </c>
      <c r="D10" t="s">
        <v>105</v>
      </c>
      <c r="E10">
        <v>6</v>
      </c>
      <c r="F10">
        <v>3</v>
      </c>
      <c r="G10">
        <v>6</v>
      </c>
      <c r="H10">
        <v>2</v>
      </c>
      <c r="I10">
        <v>6</v>
      </c>
      <c r="J10">
        <v>3</v>
      </c>
      <c r="K10">
        <v>6</v>
      </c>
      <c r="L10">
        <v>3</v>
      </c>
      <c r="M10">
        <v>5</v>
      </c>
      <c r="N10">
        <v>3</v>
      </c>
      <c r="O10">
        <v>6</v>
      </c>
      <c r="P10">
        <v>1</v>
      </c>
      <c r="Q10">
        <v>6</v>
      </c>
      <c r="R10">
        <v>6</v>
      </c>
      <c r="S10">
        <v>6</v>
      </c>
      <c r="T10">
        <v>4</v>
      </c>
      <c r="U10">
        <f t="shared" si="0"/>
        <v>47</v>
      </c>
      <c r="V10" t="s">
        <v>4</v>
      </c>
      <c r="W10" s="2">
        <f t="shared" si="1"/>
        <v>25</v>
      </c>
      <c r="X10" s="7">
        <v>10</v>
      </c>
      <c r="Y10" t="s">
        <v>650</v>
      </c>
    </row>
    <row r="11" spans="1:25" ht="12.75">
      <c r="A11">
        <v>3</v>
      </c>
      <c r="B11" t="s">
        <v>70</v>
      </c>
      <c r="C11" t="s">
        <v>813</v>
      </c>
      <c r="D11" t="s">
        <v>105</v>
      </c>
      <c r="E11">
        <v>5</v>
      </c>
      <c r="F11">
        <v>3</v>
      </c>
      <c r="G11">
        <v>6</v>
      </c>
      <c r="H11">
        <v>2</v>
      </c>
      <c r="I11">
        <v>4</v>
      </c>
      <c r="J11">
        <v>3</v>
      </c>
      <c r="K11">
        <v>6</v>
      </c>
      <c r="L11">
        <v>3</v>
      </c>
      <c r="M11">
        <v>6</v>
      </c>
      <c r="N11">
        <v>3</v>
      </c>
      <c r="O11">
        <v>6</v>
      </c>
      <c r="P11">
        <v>1</v>
      </c>
      <c r="Q11">
        <v>6</v>
      </c>
      <c r="R11">
        <v>6</v>
      </c>
      <c r="S11">
        <v>6</v>
      </c>
      <c r="T11">
        <v>4</v>
      </c>
      <c r="U11">
        <f t="shared" si="0"/>
        <v>45</v>
      </c>
      <c r="V11" t="s">
        <v>4</v>
      </c>
      <c r="W11" s="2">
        <f t="shared" si="1"/>
        <v>25</v>
      </c>
      <c r="X11" s="7">
        <v>6</v>
      </c>
      <c r="Y11" t="s">
        <v>652</v>
      </c>
    </row>
    <row r="12" spans="1:24" ht="12.75">
      <c r="A12">
        <v>4</v>
      </c>
      <c r="B12" t="s">
        <v>87</v>
      </c>
      <c r="C12" t="s">
        <v>813</v>
      </c>
      <c r="D12" t="s">
        <v>111</v>
      </c>
      <c r="E12">
        <v>4</v>
      </c>
      <c r="F12">
        <v>3</v>
      </c>
      <c r="G12">
        <v>6</v>
      </c>
      <c r="H12">
        <v>2</v>
      </c>
      <c r="I12">
        <v>5</v>
      </c>
      <c r="J12">
        <v>3</v>
      </c>
      <c r="K12">
        <v>6</v>
      </c>
      <c r="L12">
        <v>3</v>
      </c>
      <c r="M12">
        <v>3</v>
      </c>
      <c r="N12">
        <v>2</v>
      </c>
      <c r="O12">
        <v>5</v>
      </c>
      <c r="P12">
        <v>1</v>
      </c>
      <c r="Q12">
        <v>5</v>
      </c>
      <c r="R12">
        <v>5</v>
      </c>
      <c r="S12">
        <v>5</v>
      </c>
      <c r="T12">
        <v>4</v>
      </c>
      <c r="U12">
        <f t="shared" si="0"/>
        <v>39</v>
      </c>
      <c r="V12" t="s">
        <v>4</v>
      </c>
      <c r="W12" s="2">
        <f t="shared" si="1"/>
        <v>23</v>
      </c>
      <c r="X12" s="7">
        <v>8</v>
      </c>
    </row>
    <row r="13" spans="1:24" ht="12.75">
      <c r="A13">
        <v>5</v>
      </c>
      <c r="B13" t="s">
        <v>77</v>
      </c>
      <c r="C13" t="s">
        <v>813</v>
      </c>
      <c r="D13" t="s">
        <v>111</v>
      </c>
      <c r="E13">
        <v>5</v>
      </c>
      <c r="F13">
        <v>3</v>
      </c>
      <c r="G13">
        <v>6</v>
      </c>
      <c r="H13">
        <v>2</v>
      </c>
      <c r="I13">
        <v>5</v>
      </c>
      <c r="J13">
        <v>3</v>
      </c>
      <c r="K13">
        <v>5</v>
      </c>
      <c r="L13">
        <v>3</v>
      </c>
      <c r="M13">
        <v>3</v>
      </c>
      <c r="N13">
        <v>3</v>
      </c>
      <c r="O13">
        <v>6</v>
      </c>
      <c r="P13">
        <v>1</v>
      </c>
      <c r="Q13">
        <v>4</v>
      </c>
      <c r="R13">
        <v>4</v>
      </c>
      <c r="S13">
        <v>5</v>
      </c>
      <c r="T13">
        <v>3</v>
      </c>
      <c r="U13">
        <f t="shared" si="0"/>
        <v>39</v>
      </c>
      <c r="V13" t="s">
        <v>4</v>
      </c>
      <c r="W13" s="2">
        <f t="shared" si="1"/>
        <v>22</v>
      </c>
      <c r="X13" s="7">
        <v>5</v>
      </c>
    </row>
    <row r="14" spans="1:24" ht="12.75">
      <c r="A14">
        <v>6</v>
      </c>
      <c r="B14" t="s">
        <v>79</v>
      </c>
      <c r="C14" t="s">
        <v>813</v>
      </c>
      <c r="D14" t="s">
        <v>121</v>
      </c>
      <c r="E14">
        <v>4</v>
      </c>
      <c r="F14">
        <v>2</v>
      </c>
      <c r="G14">
        <v>5</v>
      </c>
      <c r="H14">
        <v>2</v>
      </c>
      <c r="I14">
        <v>3</v>
      </c>
      <c r="J14">
        <v>2</v>
      </c>
      <c r="K14">
        <v>6</v>
      </c>
      <c r="L14">
        <v>3</v>
      </c>
      <c r="M14">
        <v>5</v>
      </c>
      <c r="N14">
        <v>3</v>
      </c>
      <c r="O14">
        <v>6</v>
      </c>
      <c r="P14">
        <v>1</v>
      </c>
      <c r="Q14">
        <v>5</v>
      </c>
      <c r="R14">
        <v>5</v>
      </c>
      <c r="S14">
        <v>4</v>
      </c>
      <c r="T14">
        <v>3</v>
      </c>
      <c r="U14">
        <f t="shared" si="0"/>
        <v>38</v>
      </c>
      <c r="V14" t="s">
        <v>4</v>
      </c>
      <c r="W14" s="2">
        <f t="shared" si="1"/>
        <v>21</v>
      </c>
      <c r="X14" s="7">
        <v>7</v>
      </c>
    </row>
    <row r="15" spans="1:24" ht="12.75">
      <c r="A15">
        <v>7</v>
      </c>
      <c r="B15" t="s">
        <v>803</v>
      </c>
      <c r="C15" t="s">
        <v>813</v>
      </c>
      <c r="D15" t="s">
        <v>121</v>
      </c>
      <c r="E15">
        <v>2</v>
      </c>
      <c r="F15">
        <v>2</v>
      </c>
      <c r="G15">
        <v>5</v>
      </c>
      <c r="H15">
        <v>2</v>
      </c>
      <c r="I15">
        <v>5</v>
      </c>
      <c r="J15">
        <v>3</v>
      </c>
      <c r="K15">
        <v>6</v>
      </c>
      <c r="L15">
        <v>3</v>
      </c>
      <c r="M15">
        <v>4</v>
      </c>
      <c r="N15">
        <v>3</v>
      </c>
      <c r="O15">
        <v>6</v>
      </c>
      <c r="P15">
        <v>1</v>
      </c>
      <c r="Q15">
        <v>4</v>
      </c>
      <c r="R15">
        <v>4</v>
      </c>
      <c r="S15">
        <v>4</v>
      </c>
      <c r="T15">
        <v>3</v>
      </c>
      <c r="U15">
        <f t="shared" si="0"/>
        <v>36</v>
      </c>
      <c r="V15" t="s">
        <v>4</v>
      </c>
      <c r="W15" s="2">
        <f t="shared" si="1"/>
        <v>21</v>
      </c>
      <c r="X15" s="7">
        <v>7</v>
      </c>
    </row>
    <row r="16" spans="1:24" ht="12.75">
      <c r="A16">
        <v>8</v>
      </c>
      <c r="B16" t="s">
        <v>761</v>
      </c>
      <c r="C16" t="s">
        <v>813</v>
      </c>
      <c r="D16" t="s">
        <v>105</v>
      </c>
      <c r="E16">
        <v>3</v>
      </c>
      <c r="F16">
        <v>2</v>
      </c>
      <c r="G16">
        <v>6</v>
      </c>
      <c r="H16">
        <v>2</v>
      </c>
      <c r="I16">
        <v>5</v>
      </c>
      <c r="J16">
        <v>3</v>
      </c>
      <c r="K16">
        <v>6</v>
      </c>
      <c r="L16">
        <v>3</v>
      </c>
      <c r="M16">
        <v>4</v>
      </c>
      <c r="N16">
        <v>3</v>
      </c>
      <c r="O16">
        <v>4</v>
      </c>
      <c r="P16">
        <v>1</v>
      </c>
      <c r="Q16">
        <v>5</v>
      </c>
      <c r="R16">
        <v>5</v>
      </c>
      <c r="S16">
        <v>1</v>
      </c>
      <c r="T16">
        <v>1</v>
      </c>
      <c r="U16">
        <f t="shared" si="0"/>
        <v>34</v>
      </c>
      <c r="V16" t="s">
        <v>4</v>
      </c>
      <c r="W16" s="2">
        <f t="shared" si="1"/>
        <v>20</v>
      </c>
      <c r="X16" s="7">
        <v>5</v>
      </c>
    </row>
    <row r="17" spans="1:24" ht="12.75">
      <c r="A17">
        <v>9</v>
      </c>
      <c r="B17" t="s">
        <v>17</v>
      </c>
      <c r="C17" t="s">
        <v>813</v>
      </c>
      <c r="D17" t="s">
        <v>125</v>
      </c>
      <c r="E17">
        <v>6</v>
      </c>
      <c r="F17">
        <v>3</v>
      </c>
      <c r="G17">
        <v>4</v>
      </c>
      <c r="H17">
        <v>2</v>
      </c>
      <c r="I17">
        <v>3</v>
      </c>
      <c r="J17">
        <v>2</v>
      </c>
      <c r="K17">
        <v>1</v>
      </c>
      <c r="L17">
        <v>1</v>
      </c>
      <c r="M17">
        <v>4</v>
      </c>
      <c r="N17">
        <v>2</v>
      </c>
      <c r="O17">
        <v>5</v>
      </c>
      <c r="P17">
        <v>1</v>
      </c>
      <c r="Q17">
        <v>4</v>
      </c>
      <c r="R17">
        <v>4</v>
      </c>
      <c r="S17">
        <v>3</v>
      </c>
      <c r="T17">
        <v>3</v>
      </c>
      <c r="U17">
        <f t="shared" si="0"/>
        <v>30</v>
      </c>
      <c r="V17" t="s">
        <v>4</v>
      </c>
      <c r="W17" s="2">
        <f t="shared" si="1"/>
        <v>18</v>
      </c>
      <c r="X17" s="7">
        <v>1</v>
      </c>
    </row>
    <row r="18" spans="1:24" ht="12.75">
      <c r="A18">
        <v>10</v>
      </c>
      <c r="B18" t="s">
        <v>218</v>
      </c>
      <c r="C18" t="s">
        <v>813</v>
      </c>
      <c r="D18" t="s">
        <v>105</v>
      </c>
      <c r="E18">
        <v>4</v>
      </c>
      <c r="F18">
        <v>2</v>
      </c>
      <c r="G18">
        <v>1</v>
      </c>
      <c r="H18">
        <v>1</v>
      </c>
      <c r="I18">
        <v>3</v>
      </c>
      <c r="J18">
        <v>3</v>
      </c>
      <c r="K18">
        <v>3</v>
      </c>
      <c r="L18">
        <v>2</v>
      </c>
      <c r="M18">
        <v>6</v>
      </c>
      <c r="N18">
        <v>3</v>
      </c>
      <c r="O18">
        <v>4</v>
      </c>
      <c r="P18">
        <v>1</v>
      </c>
      <c r="Q18">
        <v>3</v>
      </c>
      <c r="R18">
        <v>3</v>
      </c>
      <c r="S18">
        <v>5</v>
      </c>
      <c r="T18">
        <v>3</v>
      </c>
      <c r="U18">
        <f t="shared" si="0"/>
        <v>29</v>
      </c>
      <c r="V18" t="s">
        <v>4</v>
      </c>
      <c r="W18" s="2">
        <f t="shared" si="1"/>
        <v>18</v>
      </c>
      <c r="X18" s="7">
        <v>6</v>
      </c>
    </row>
    <row r="19" spans="1:24" ht="12.75">
      <c r="A19">
        <v>11</v>
      </c>
      <c r="B19" t="s">
        <v>806</v>
      </c>
      <c r="C19" t="s">
        <v>813</v>
      </c>
      <c r="D19" t="s">
        <v>111</v>
      </c>
      <c r="E19">
        <v>4</v>
      </c>
      <c r="F19">
        <v>3</v>
      </c>
      <c r="G19">
        <v>5</v>
      </c>
      <c r="H19">
        <v>2</v>
      </c>
      <c r="I19">
        <v>3</v>
      </c>
      <c r="J19">
        <v>3</v>
      </c>
      <c r="K19">
        <v>4</v>
      </c>
      <c r="L19">
        <v>2</v>
      </c>
      <c r="M19">
        <v>5</v>
      </c>
      <c r="N19">
        <v>3</v>
      </c>
      <c r="O19">
        <v>3</v>
      </c>
      <c r="P19">
        <v>1</v>
      </c>
      <c r="Q19">
        <v>1</v>
      </c>
      <c r="R19">
        <v>1</v>
      </c>
      <c r="S19">
        <v>1</v>
      </c>
      <c r="T19">
        <v>1</v>
      </c>
      <c r="U19">
        <f t="shared" si="0"/>
        <v>26</v>
      </c>
      <c r="V19" t="s">
        <v>4</v>
      </c>
      <c r="W19" s="2">
        <f t="shared" si="1"/>
        <v>16</v>
      </c>
      <c r="X19" s="7">
        <v>6</v>
      </c>
    </row>
    <row r="20" spans="1:24" ht="12.75">
      <c r="A20">
        <v>12</v>
      </c>
      <c r="B20" t="s">
        <v>805</v>
      </c>
      <c r="C20" t="s">
        <v>813</v>
      </c>
      <c r="D20" t="s">
        <v>121</v>
      </c>
      <c r="E20">
        <v>5</v>
      </c>
      <c r="F20">
        <v>3</v>
      </c>
      <c r="G20">
        <v>1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0"/>
        <v>7</v>
      </c>
      <c r="V20" t="s">
        <v>4</v>
      </c>
      <c r="W20" s="2">
        <f t="shared" si="1"/>
        <v>5</v>
      </c>
      <c r="X20" s="7">
        <v>0</v>
      </c>
    </row>
    <row r="21" spans="23:24" ht="12.75">
      <c r="W21" s="2"/>
      <c r="X21" s="7"/>
    </row>
    <row r="22" spans="1:25" ht="13.5" thickBot="1">
      <c r="A22" s="168" t="s">
        <v>557</v>
      </c>
      <c r="B22" s="168" t="s">
        <v>1</v>
      </c>
      <c r="C22" s="168" t="s">
        <v>558</v>
      </c>
      <c r="D22" s="168" t="s">
        <v>2</v>
      </c>
      <c r="E22" s="237" t="s">
        <v>108</v>
      </c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69" t="s">
        <v>240</v>
      </c>
      <c r="Y22" s="170" t="s">
        <v>811</v>
      </c>
    </row>
    <row r="23" spans="1:25" ht="13.5" thickTop="1">
      <c r="A23">
        <v>1</v>
      </c>
      <c r="B23" t="s">
        <v>73</v>
      </c>
      <c r="C23" t="s">
        <v>814</v>
      </c>
      <c r="D23" t="s">
        <v>105</v>
      </c>
      <c r="E23">
        <v>6</v>
      </c>
      <c r="F23">
        <v>3</v>
      </c>
      <c r="G23">
        <v>6</v>
      </c>
      <c r="H23">
        <v>2</v>
      </c>
      <c r="I23">
        <v>6</v>
      </c>
      <c r="J23">
        <v>3</v>
      </c>
      <c r="K23">
        <v>6</v>
      </c>
      <c r="L23">
        <v>3</v>
      </c>
      <c r="M23">
        <v>6</v>
      </c>
      <c r="N23">
        <v>3</v>
      </c>
      <c r="O23">
        <v>6</v>
      </c>
      <c r="P23">
        <v>1</v>
      </c>
      <c r="Q23">
        <v>6</v>
      </c>
      <c r="R23">
        <v>6</v>
      </c>
      <c r="S23">
        <v>6</v>
      </c>
      <c r="T23">
        <v>4</v>
      </c>
      <c r="U23">
        <f aca="true" t="shared" si="2" ref="U23:U37">SUM(E23+G23+I23+K23+M23+O23+Q23+S23)</f>
        <v>48</v>
      </c>
      <c r="V23" t="s">
        <v>4</v>
      </c>
      <c r="W23" s="2">
        <f aca="true" t="shared" si="3" ref="W23:W37">SUM(F23+H23+J23+L23+N23+P23+R23+T23)</f>
        <v>25</v>
      </c>
      <c r="X23" s="7">
        <v>9</v>
      </c>
      <c r="Y23" t="s">
        <v>650</v>
      </c>
    </row>
    <row r="24" spans="1:25" ht="12.75">
      <c r="A24">
        <v>2</v>
      </c>
      <c r="B24" t="s">
        <v>8</v>
      </c>
      <c r="C24" t="s">
        <v>814</v>
      </c>
      <c r="D24" t="s">
        <v>105</v>
      </c>
      <c r="E24">
        <v>6</v>
      </c>
      <c r="F24">
        <v>3</v>
      </c>
      <c r="G24">
        <v>6</v>
      </c>
      <c r="H24">
        <v>2</v>
      </c>
      <c r="I24">
        <v>6</v>
      </c>
      <c r="J24">
        <v>3</v>
      </c>
      <c r="K24">
        <v>5</v>
      </c>
      <c r="L24">
        <v>3</v>
      </c>
      <c r="M24">
        <v>6</v>
      </c>
      <c r="N24">
        <v>3</v>
      </c>
      <c r="O24">
        <v>6</v>
      </c>
      <c r="P24">
        <v>1</v>
      </c>
      <c r="Q24">
        <v>6</v>
      </c>
      <c r="R24">
        <v>6</v>
      </c>
      <c r="S24">
        <v>6</v>
      </c>
      <c r="T24">
        <v>4</v>
      </c>
      <c r="U24">
        <f t="shared" si="2"/>
        <v>47</v>
      </c>
      <c r="V24" t="s">
        <v>4</v>
      </c>
      <c r="W24" s="2">
        <f t="shared" si="3"/>
        <v>25</v>
      </c>
      <c r="X24" s="7">
        <v>10</v>
      </c>
      <c r="Y24" t="s">
        <v>650</v>
      </c>
    </row>
    <row r="25" spans="1:25" ht="12.75">
      <c r="A25">
        <v>3</v>
      </c>
      <c r="B25" t="s">
        <v>34</v>
      </c>
      <c r="C25" t="s">
        <v>814</v>
      </c>
      <c r="D25" t="s">
        <v>121</v>
      </c>
      <c r="E25">
        <v>6</v>
      </c>
      <c r="F25">
        <v>3</v>
      </c>
      <c r="G25">
        <v>6</v>
      </c>
      <c r="H25">
        <v>2</v>
      </c>
      <c r="I25">
        <v>6</v>
      </c>
      <c r="J25">
        <v>3</v>
      </c>
      <c r="K25">
        <v>6</v>
      </c>
      <c r="L25">
        <v>3</v>
      </c>
      <c r="M25">
        <v>6</v>
      </c>
      <c r="N25">
        <v>3</v>
      </c>
      <c r="O25">
        <v>6</v>
      </c>
      <c r="P25">
        <v>1</v>
      </c>
      <c r="Q25">
        <v>5</v>
      </c>
      <c r="R25">
        <v>5</v>
      </c>
      <c r="S25">
        <v>6</v>
      </c>
      <c r="T25">
        <v>4</v>
      </c>
      <c r="U25">
        <f t="shared" si="2"/>
        <v>47</v>
      </c>
      <c r="V25" t="s">
        <v>4</v>
      </c>
      <c r="W25" s="2">
        <f t="shared" si="3"/>
        <v>24</v>
      </c>
      <c r="X25" s="7">
        <v>15</v>
      </c>
      <c r="Y25" t="s">
        <v>650</v>
      </c>
    </row>
    <row r="26" spans="1:25" ht="12.75">
      <c r="A26">
        <v>4</v>
      </c>
      <c r="B26" t="s">
        <v>100</v>
      </c>
      <c r="C26" t="s">
        <v>814</v>
      </c>
      <c r="D26" t="s">
        <v>121</v>
      </c>
      <c r="E26">
        <v>6</v>
      </c>
      <c r="F26">
        <v>3</v>
      </c>
      <c r="G26">
        <v>6</v>
      </c>
      <c r="H26">
        <v>2</v>
      </c>
      <c r="I26">
        <v>6</v>
      </c>
      <c r="J26">
        <v>3</v>
      </c>
      <c r="K26">
        <v>6</v>
      </c>
      <c r="L26">
        <v>3</v>
      </c>
      <c r="M26">
        <v>6</v>
      </c>
      <c r="N26">
        <v>3</v>
      </c>
      <c r="O26">
        <v>6</v>
      </c>
      <c r="P26">
        <v>1</v>
      </c>
      <c r="Q26">
        <v>5</v>
      </c>
      <c r="R26">
        <v>5</v>
      </c>
      <c r="S26">
        <v>6</v>
      </c>
      <c r="T26">
        <v>4</v>
      </c>
      <c r="U26">
        <f t="shared" si="2"/>
        <v>47</v>
      </c>
      <c r="V26" t="s">
        <v>4</v>
      </c>
      <c r="W26" s="2">
        <f t="shared" si="3"/>
        <v>24</v>
      </c>
      <c r="X26" s="7">
        <v>11</v>
      </c>
      <c r="Y26" t="s">
        <v>650</v>
      </c>
    </row>
    <row r="27" spans="1:25" ht="12.75">
      <c r="A27">
        <v>5</v>
      </c>
      <c r="B27" t="s">
        <v>12</v>
      </c>
      <c r="C27" t="s">
        <v>814</v>
      </c>
      <c r="D27" t="s">
        <v>111</v>
      </c>
      <c r="E27">
        <v>5</v>
      </c>
      <c r="F27">
        <v>3</v>
      </c>
      <c r="G27">
        <v>6</v>
      </c>
      <c r="H27">
        <v>2</v>
      </c>
      <c r="I27">
        <v>5</v>
      </c>
      <c r="J27">
        <v>3</v>
      </c>
      <c r="K27">
        <v>6</v>
      </c>
      <c r="L27">
        <v>3</v>
      </c>
      <c r="M27">
        <v>6</v>
      </c>
      <c r="N27">
        <v>3</v>
      </c>
      <c r="O27">
        <v>6</v>
      </c>
      <c r="P27">
        <v>1</v>
      </c>
      <c r="Q27">
        <v>6</v>
      </c>
      <c r="R27">
        <v>6</v>
      </c>
      <c r="S27">
        <v>6</v>
      </c>
      <c r="T27">
        <v>4</v>
      </c>
      <c r="U27">
        <f t="shared" si="2"/>
        <v>46</v>
      </c>
      <c r="V27" t="s">
        <v>4</v>
      </c>
      <c r="W27" s="2">
        <f t="shared" si="3"/>
        <v>25</v>
      </c>
      <c r="X27" s="7">
        <v>15</v>
      </c>
      <c r="Y27" t="s">
        <v>652</v>
      </c>
    </row>
    <row r="28" spans="1:25" ht="12.75">
      <c r="A28">
        <v>6</v>
      </c>
      <c r="B28" t="s">
        <v>154</v>
      </c>
      <c r="C28" t="s">
        <v>814</v>
      </c>
      <c r="D28" t="s">
        <v>121</v>
      </c>
      <c r="E28">
        <v>6</v>
      </c>
      <c r="F28">
        <v>3</v>
      </c>
      <c r="G28">
        <v>5</v>
      </c>
      <c r="H28">
        <v>2</v>
      </c>
      <c r="I28">
        <v>6</v>
      </c>
      <c r="J28">
        <v>3</v>
      </c>
      <c r="K28">
        <v>6</v>
      </c>
      <c r="L28">
        <v>3</v>
      </c>
      <c r="M28">
        <v>5</v>
      </c>
      <c r="N28">
        <v>3</v>
      </c>
      <c r="O28">
        <v>6</v>
      </c>
      <c r="P28">
        <v>1</v>
      </c>
      <c r="Q28">
        <v>6</v>
      </c>
      <c r="R28">
        <v>6</v>
      </c>
      <c r="S28">
        <v>6</v>
      </c>
      <c r="T28">
        <v>4</v>
      </c>
      <c r="U28">
        <f t="shared" si="2"/>
        <v>46</v>
      </c>
      <c r="V28" t="s">
        <v>4</v>
      </c>
      <c r="W28" s="2">
        <f t="shared" si="3"/>
        <v>25</v>
      </c>
      <c r="X28" s="7">
        <v>9</v>
      </c>
      <c r="Y28" t="s">
        <v>652</v>
      </c>
    </row>
    <row r="29" spans="1:25" ht="12.75">
      <c r="A29">
        <v>7</v>
      </c>
      <c r="B29" t="s">
        <v>7</v>
      </c>
      <c r="C29" t="s">
        <v>814</v>
      </c>
      <c r="D29" t="s">
        <v>121</v>
      </c>
      <c r="E29">
        <v>6</v>
      </c>
      <c r="F29">
        <v>3</v>
      </c>
      <c r="G29">
        <v>6</v>
      </c>
      <c r="H29">
        <v>2</v>
      </c>
      <c r="I29">
        <v>5</v>
      </c>
      <c r="J29">
        <v>3</v>
      </c>
      <c r="K29">
        <v>5</v>
      </c>
      <c r="L29">
        <v>3</v>
      </c>
      <c r="M29">
        <v>6</v>
      </c>
      <c r="N29">
        <v>3</v>
      </c>
      <c r="O29">
        <v>6</v>
      </c>
      <c r="P29">
        <v>1</v>
      </c>
      <c r="Q29">
        <v>6</v>
      </c>
      <c r="R29">
        <v>6</v>
      </c>
      <c r="S29">
        <v>6</v>
      </c>
      <c r="T29">
        <v>4</v>
      </c>
      <c r="U29">
        <f t="shared" si="2"/>
        <v>46</v>
      </c>
      <c r="V29" t="s">
        <v>4</v>
      </c>
      <c r="W29" s="2">
        <f t="shared" si="3"/>
        <v>25</v>
      </c>
      <c r="X29" s="7">
        <v>6</v>
      </c>
      <c r="Y29" t="s">
        <v>652</v>
      </c>
    </row>
    <row r="30" spans="1:25" ht="12.75">
      <c r="A30">
        <v>8</v>
      </c>
      <c r="B30" t="s">
        <v>42</v>
      </c>
      <c r="C30" t="s">
        <v>814</v>
      </c>
      <c r="D30" t="s">
        <v>111</v>
      </c>
      <c r="E30">
        <v>6</v>
      </c>
      <c r="F30">
        <v>3</v>
      </c>
      <c r="G30">
        <v>6</v>
      </c>
      <c r="H30">
        <v>2</v>
      </c>
      <c r="I30">
        <v>6</v>
      </c>
      <c r="J30">
        <v>3</v>
      </c>
      <c r="K30">
        <v>6</v>
      </c>
      <c r="L30">
        <v>3</v>
      </c>
      <c r="M30">
        <v>4</v>
      </c>
      <c r="N30">
        <v>3</v>
      </c>
      <c r="O30">
        <v>6</v>
      </c>
      <c r="P30">
        <v>1</v>
      </c>
      <c r="Q30">
        <v>6</v>
      </c>
      <c r="R30">
        <v>6</v>
      </c>
      <c r="S30">
        <v>6</v>
      </c>
      <c r="T30">
        <v>4</v>
      </c>
      <c r="U30">
        <f t="shared" si="2"/>
        <v>46</v>
      </c>
      <c r="V30" t="s">
        <v>4</v>
      </c>
      <c r="W30" s="2">
        <f t="shared" si="3"/>
        <v>25</v>
      </c>
      <c r="X30" s="7">
        <v>6</v>
      </c>
      <c r="Y30" t="s">
        <v>652</v>
      </c>
    </row>
    <row r="31" spans="1:25" ht="12.75">
      <c r="A31">
        <v>9</v>
      </c>
      <c r="B31" t="s">
        <v>58</v>
      </c>
      <c r="C31" t="s">
        <v>814</v>
      </c>
      <c r="D31" t="s">
        <v>105</v>
      </c>
      <c r="E31">
        <v>6</v>
      </c>
      <c r="F31">
        <v>3</v>
      </c>
      <c r="G31">
        <v>6</v>
      </c>
      <c r="H31">
        <v>2</v>
      </c>
      <c r="I31">
        <v>4</v>
      </c>
      <c r="J31">
        <v>3</v>
      </c>
      <c r="K31">
        <v>6</v>
      </c>
      <c r="L31">
        <v>3</v>
      </c>
      <c r="M31">
        <v>6</v>
      </c>
      <c r="N31">
        <v>3</v>
      </c>
      <c r="O31">
        <v>6</v>
      </c>
      <c r="P31">
        <v>1</v>
      </c>
      <c r="Q31">
        <v>5</v>
      </c>
      <c r="R31">
        <v>5</v>
      </c>
      <c r="S31">
        <v>6</v>
      </c>
      <c r="T31">
        <v>4</v>
      </c>
      <c r="U31">
        <f t="shared" si="2"/>
        <v>45</v>
      </c>
      <c r="V31" t="s">
        <v>4</v>
      </c>
      <c r="W31" s="2">
        <f t="shared" si="3"/>
        <v>24</v>
      </c>
      <c r="X31" s="7">
        <v>10</v>
      </c>
      <c r="Y31" t="s">
        <v>652</v>
      </c>
    </row>
    <row r="32" spans="1:25" ht="12.75">
      <c r="A32">
        <v>10</v>
      </c>
      <c r="B32" t="s">
        <v>753</v>
      </c>
      <c r="C32" t="s">
        <v>814</v>
      </c>
      <c r="D32" t="s">
        <v>118</v>
      </c>
      <c r="E32">
        <v>6</v>
      </c>
      <c r="F32">
        <v>3</v>
      </c>
      <c r="G32">
        <v>6</v>
      </c>
      <c r="H32">
        <v>2</v>
      </c>
      <c r="I32">
        <v>6</v>
      </c>
      <c r="J32">
        <v>3</v>
      </c>
      <c r="K32">
        <v>6</v>
      </c>
      <c r="L32">
        <v>3</v>
      </c>
      <c r="M32">
        <v>6</v>
      </c>
      <c r="N32">
        <v>3</v>
      </c>
      <c r="O32">
        <v>6</v>
      </c>
      <c r="P32">
        <v>1</v>
      </c>
      <c r="Q32">
        <v>4</v>
      </c>
      <c r="R32">
        <v>4</v>
      </c>
      <c r="S32">
        <v>5</v>
      </c>
      <c r="T32">
        <v>4</v>
      </c>
      <c r="U32">
        <f t="shared" si="2"/>
        <v>45</v>
      </c>
      <c r="V32" t="s">
        <v>4</v>
      </c>
      <c r="W32" s="2">
        <f t="shared" si="3"/>
        <v>23</v>
      </c>
      <c r="X32" s="7">
        <v>6</v>
      </c>
      <c r="Y32" t="s">
        <v>652</v>
      </c>
    </row>
    <row r="33" spans="1:24" ht="12.75">
      <c r="A33">
        <v>11</v>
      </c>
      <c r="B33" t="s">
        <v>11</v>
      </c>
      <c r="C33" t="s">
        <v>814</v>
      </c>
      <c r="D33" t="s">
        <v>105</v>
      </c>
      <c r="E33">
        <v>6</v>
      </c>
      <c r="F33">
        <v>3</v>
      </c>
      <c r="G33">
        <v>6</v>
      </c>
      <c r="H33">
        <v>2</v>
      </c>
      <c r="I33">
        <v>5</v>
      </c>
      <c r="J33">
        <v>3</v>
      </c>
      <c r="K33">
        <v>6</v>
      </c>
      <c r="L33">
        <v>3</v>
      </c>
      <c r="M33">
        <v>6</v>
      </c>
      <c r="N33">
        <v>3</v>
      </c>
      <c r="O33">
        <v>6</v>
      </c>
      <c r="P33">
        <v>1</v>
      </c>
      <c r="Q33">
        <v>4</v>
      </c>
      <c r="R33">
        <v>4</v>
      </c>
      <c r="S33">
        <v>5</v>
      </c>
      <c r="T33">
        <v>4</v>
      </c>
      <c r="U33">
        <f t="shared" si="2"/>
        <v>44</v>
      </c>
      <c r="V33" t="s">
        <v>4</v>
      </c>
      <c r="W33" s="2">
        <f t="shared" si="3"/>
        <v>23</v>
      </c>
      <c r="X33" s="7">
        <v>13</v>
      </c>
    </row>
    <row r="34" spans="1:24" ht="12.75">
      <c r="A34">
        <v>12</v>
      </c>
      <c r="B34" t="s">
        <v>74</v>
      </c>
      <c r="C34" t="s">
        <v>814</v>
      </c>
      <c r="D34" t="s">
        <v>118</v>
      </c>
      <c r="E34">
        <v>6</v>
      </c>
      <c r="F34">
        <v>3</v>
      </c>
      <c r="G34">
        <v>6</v>
      </c>
      <c r="H34">
        <v>2</v>
      </c>
      <c r="I34">
        <v>5</v>
      </c>
      <c r="J34">
        <v>3</v>
      </c>
      <c r="K34">
        <v>6</v>
      </c>
      <c r="L34">
        <v>3</v>
      </c>
      <c r="M34">
        <v>6</v>
      </c>
      <c r="N34">
        <v>3</v>
      </c>
      <c r="O34">
        <v>5</v>
      </c>
      <c r="P34">
        <v>1</v>
      </c>
      <c r="Q34">
        <v>4</v>
      </c>
      <c r="R34">
        <v>4</v>
      </c>
      <c r="S34">
        <v>6</v>
      </c>
      <c r="T34">
        <v>4</v>
      </c>
      <c r="U34">
        <f t="shared" si="2"/>
        <v>44</v>
      </c>
      <c r="V34" t="s">
        <v>4</v>
      </c>
      <c r="W34" s="2">
        <f t="shared" si="3"/>
        <v>23</v>
      </c>
      <c r="X34" s="7">
        <v>5</v>
      </c>
    </row>
    <row r="35" spans="1:24" ht="12.75">
      <c r="A35">
        <v>13</v>
      </c>
      <c r="B35" t="s">
        <v>75</v>
      </c>
      <c r="C35" t="s">
        <v>814</v>
      </c>
      <c r="D35" t="s">
        <v>111</v>
      </c>
      <c r="E35">
        <v>5</v>
      </c>
      <c r="F35">
        <v>3</v>
      </c>
      <c r="G35">
        <v>5</v>
      </c>
      <c r="H35">
        <v>2</v>
      </c>
      <c r="I35">
        <v>6</v>
      </c>
      <c r="J35">
        <v>3</v>
      </c>
      <c r="K35">
        <v>5</v>
      </c>
      <c r="L35">
        <v>3</v>
      </c>
      <c r="M35">
        <v>4</v>
      </c>
      <c r="N35">
        <v>2</v>
      </c>
      <c r="O35">
        <v>6</v>
      </c>
      <c r="P35">
        <v>1</v>
      </c>
      <c r="Q35">
        <v>6</v>
      </c>
      <c r="R35">
        <v>6</v>
      </c>
      <c r="S35">
        <v>6</v>
      </c>
      <c r="T35">
        <v>4</v>
      </c>
      <c r="U35">
        <f t="shared" si="2"/>
        <v>43</v>
      </c>
      <c r="V35" t="s">
        <v>4</v>
      </c>
      <c r="W35" s="2">
        <f t="shared" si="3"/>
        <v>24</v>
      </c>
      <c r="X35" s="7">
        <v>9</v>
      </c>
    </row>
    <row r="36" spans="1:24" ht="12.75">
      <c r="A36">
        <v>14</v>
      </c>
      <c r="B36" t="s">
        <v>43</v>
      </c>
      <c r="C36" t="s">
        <v>814</v>
      </c>
      <c r="D36" t="s">
        <v>111</v>
      </c>
      <c r="E36">
        <v>4</v>
      </c>
      <c r="F36">
        <v>3</v>
      </c>
      <c r="G36">
        <v>6</v>
      </c>
      <c r="H36">
        <v>2</v>
      </c>
      <c r="I36">
        <v>5</v>
      </c>
      <c r="J36">
        <v>3</v>
      </c>
      <c r="K36">
        <v>5</v>
      </c>
      <c r="L36">
        <v>3</v>
      </c>
      <c r="M36">
        <v>6</v>
      </c>
      <c r="N36">
        <v>3</v>
      </c>
      <c r="O36">
        <v>6</v>
      </c>
      <c r="P36">
        <v>1</v>
      </c>
      <c r="Q36">
        <v>6</v>
      </c>
      <c r="R36">
        <v>6</v>
      </c>
      <c r="S36">
        <v>4</v>
      </c>
      <c r="T36">
        <v>3</v>
      </c>
      <c r="U36">
        <f t="shared" si="2"/>
        <v>42</v>
      </c>
      <c r="V36" t="s">
        <v>4</v>
      </c>
      <c r="W36" s="2">
        <f t="shared" si="3"/>
        <v>24</v>
      </c>
      <c r="X36" s="7">
        <v>8</v>
      </c>
    </row>
    <row r="37" spans="1:24" ht="12.75">
      <c r="A37">
        <v>15</v>
      </c>
      <c r="B37" t="s">
        <v>14</v>
      </c>
      <c r="C37" t="s">
        <v>814</v>
      </c>
      <c r="D37" t="s">
        <v>111</v>
      </c>
      <c r="E37">
        <v>4</v>
      </c>
      <c r="F37">
        <v>3</v>
      </c>
      <c r="G37">
        <v>6</v>
      </c>
      <c r="H37">
        <v>2</v>
      </c>
      <c r="I37">
        <v>6</v>
      </c>
      <c r="J37">
        <v>3</v>
      </c>
      <c r="K37">
        <v>2</v>
      </c>
      <c r="L37">
        <v>1</v>
      </c>
      <c r="M37">
        <v>6</v>
      </c>
      <c r="N37">
        <v>3</v>
      </c>
      <c r="O37">
        <v>6</v>
      </c>
      <c r="P37">
        <v>1</v>
      </c>
      <c r="Q37">
        <v>6</v>
      </c>
      <c r="R37">
        <v>6</v>
      </c>
      <c r="S37">
        <v>6</v>
      </c>
      <c r="T37">
        <v>4</v>
      </c>
      <c r="U37">
        <f t="shared" si="2"/>
        <v>42</v>
      </c>
      <c r="V37" t="s">
        <v>4</v>
      </c>
      <c r="W37" s="2">
        <f t="shared" si="3"/>
        <v>23</v>
      </c>
      <c r="X37" s="7">
        <v>7</v>
      </c>
    </row>
    <row r="38" spans="23:24" ht="12.75">
      <c r="W38" s="2"/>
      <c r="X38" s="7"/>
    </row>
    <row r="39" spans="1:25" ht="13.5" thickBot="1">
      <c r="A39" s="168" t="s">
        <v>557</v>
      </c>
      <c r="B39" s="168" t="s">
        <v>1</v>
      </c>
      <c r="C39" s="168" t="s">
        <v>558</v>
      </c>
      <c r="D39" s="168" t="s">
        <v>2</v>
      </c>
      <c r="E39" s="237" t="s">
        <v>108</v>
      </c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169" t="s">
        <v>240</v>
      </c>
      <c r="Y39" s="170" t="s">
        <v>811</v>
      </c>
    </row>
    <row r="40" spans="1:25" ht="13.5" thickTop="1">
      <c r="A40">
        <v>1</v>
      </c>
      <c r="B40" t="s">
        <v>63</v>
      </c>
      <c r="C40" t="s">
        <v>815</v>
      </c>
      <c r="D40" t="s">
        <v>118</v>
      </c>
      <c r="E40">
        <v>6</v>
      </c>
      <c r="F40">
        <v>3</v>
      </c>
      <c r="G40">
        <v>6</v>
      </c>
      <c r="H40">
        <v>2</v>
      </c>
      <c r="I40">
        <v>6</v>
      </c>
      <c r="J40">
        <v>3</v>
      </c>
      <c r="K40">
        <v>5</v>
      </c>
      <c r="L40">
        <v>3</v>
      </c>
      <c r="M40">
        <v>6</v>
      </c>
      <c r="N40">
        <v>3</v>
      </c>
      <c r="O40">
        <v>6</v>
      </c>
      <c r="P40">
        <v>1</v>
      </c>
      <c r="Q40">
        <v>6</v>
      </c>
      <c r="R40">
        <v>6</v>
      </c>
      <c r="S40">
        <v>6</v>
      </c>
      <c r="T40">
        <v>3</v>
      </c>
      <c r="U40">
        <f>SUM(E40+G40+I40+K40+M40+O40+Q40+S40)</f>
        <v>47</v>
      </c>
      <c r="V40" t="s">
        <v>4</v>
      </c>
      <c r="W40" s="2">
        <f>SUM(F40+H40+J40+L40+N40+P40+R40+T40)</f>
        <v>24</v>
      </c>
      <c r="X40" s="7">
        <v>4</v>
      </c>
      <c r="Y40" t="s">
        <v>650</v>
      </c>
    </row>
    <row r="41" spans="1:25" ht="12.75">
      <c r="A41">
        <v>2</v>
      </c>
      <c r="B41" t="s">
        <v>9</v>
      </c>
      <c r="C41" t="s">
        <v>815</v>
      </c>
      <c r="D41" t="s">
        <v>125</v>
      </c>
      <c r="E41">
        <v>6</v>
      </c>
      <c r="F41">
        <v>3</v>
      </c>
      <c r="G41">
        <v>6</v>
      </c>
      <c r="H41">
        <v>2</v>
      </c>
      <c r="I41">
        <v>6</v>
      </c>
      <c r="J41">
        <v>3</v>
      </c>
      <c r="K41">
        <v>5</v>
      </c>
      <c r="L41">
        <v>3</v>
      </c>
      <c r="M41">
        <v>6</v>
      </c>
      <c r="N41">
        <v>3</v>
      </c>
      <c r="O41">
        <v>5</v>
      </c>
      <c r="P41">
        <v>1</v>
      </c>
      <c r="Q41">
        <v>6</v>
      </c>
      <c r="R41">
        <v>6</v>
      </c>
      <c r="S41">
        <v>6</v>
      </c>
      <c r="T41">
        <v>4</v>
      </c>
      <c r="U41">
        <f>SUM(E41+G41+I41+K41+M41+O41+Q41+S41)</f>
        <v>46</v>
      </c>
      <c r="V41" t="s">
        <v>4</v>
      </c>
      <c r="W41" s="2">
        <f>SUM(F41+H41+J41+L41+N41+P41+R41+T41)</f>
        <v>25</v>
      </c>
      <c r="X41" s="7">
        <v>4</v>
      </c>
      <c r="Y41" t="s">
        <v>652</v>
      </c>
    </row>
    <row r="42" spans="1:25" ht="12.75">
      <c r="A42">
        <v>3</v>
      </c>
      <c r="B42" t="s">
        <v>816</v>
      </c>
      <c r="C42" t="s">
        <v>815</v>
      </c>
      <c r="D42" t="s">
        <v>105</v>
      </c>
      <c r="E42">
        <v>5</v>
      </c>
      <c r="F42">
        <v>3</v>
      </c>
      <c r="G42">
        <v>6</v>
      </c>
      <c r="H42">
        <v>2</v>
      </c>
      <c r="I42">
        <v>6</v>
      </c>
      <c r="J42">
        <v>3</v>
      </c>
      <c r="K42">
        <v>6</v>
      </c>
      <c r="L42">
        <v>3</v>
      </c>
      <c r="M42">
        <v>6</v>
      </c>
      <c r="N42">
        <v>3</v>
      </c>
      <c r="O42">
        <v>6</v>
      </c>
      <c r="P42">
        <v>1</v>
      </c>
      <c r="Q42">
        <v>4</v>
      </c>
      <c r="R42">
        <v>4</v>
      </c>
      <c r="S42">
        <v>6</v>
      </c>
      <c r="T42">
        <v>4</v>
      </c>
      <c r="U42">
        <f>SUM(E42+G42+I42+K42+M42+O42+Q42+S42)</f>
        <v>45</v>
      </c>
      <c r="V42" t="s">
        <v>4</v>
      </c>
      <c r="W42" s="2">
        <f>SUM(F42+H42+J42+L42+N42+P42+R42+T42)</f>
        <v>23</v>
      </c>
      <c r="X42" s="7">
        <v>9</v>
      </c>
      <c r="Y42" t="s">
        <v>652</v>
      </c>
    </row>
    <row r="43" spans="1:24" ht="12.75">
      <c r="A43">
        <v>4</v>
      </c>
      <c r="B43" t="s">
        <v>16</v>
      </c>
      <c r="C43" t="s">
        <v>815</v>
      </c>
      <c r="D43" t="s">
        <v>105</v>
      </c>
      <c r="E43">
        <v>4</v>
      </c>
      <c r="F43">
        <v>3</v>
      </c>
      <c r="G43">
        <v>6</v>
      </c>
      <c r="H43">
        <v>2</v>
      </c>
      <c r="I43">
        <v>6</v>
      </c>
      <c r="J43">
        <v>3</v>
      </c>
      <c r="K43">
        <v>5</v>
      </c>
      <c r="L43">
        <v>3</v>
      </c>
      <c r="M43">
        <v>5</v>
      </c>
      <c r="N43">
        <v>3</v>
      </c>
      <c r="O43">
        <v>6</v>
      </c>
      <c r="P43">
        <v>1</v>
      </c>
      <c r="Q43">
        <v>4</v>
      </c>
      <c r="R43">
        <v>4</v>
      </c>
      <c r="S43">
        <v>6</v>
      </c>
      <c r="T43">
        <v>3</v>
      </c>
      <c r="U43">
        <f>SUM(E43+G43+I43+K43+M43+O43+Q43+S43)</f>
        <v>42</v>
      </c>
      <c r="V43" t="s">
        <v>4</v>
      </c>
      <c r="W43" s="2">
        <f>SUM(F43+H43+J43+L43+N43+P43+R43+T43)</f>
        <v>22</v>
      </c>
      <c r="X43" s="7">
        <v>3</v>
      </c>
    </row>
    <row r="44" spans="1:24" ht="12.75">
      <c r="A44">
        <v>5</v>
      </c>
      <c r="B44" t="s">
        <v>659</v>
      </c>
      <c r="C44" t="s">
        <v>815</v>
      </c>
      <c r="D44" t="s">
        <v>125</v>
      </c>
      <c r="E44">
        <v>5</v>
      </c>
      <c r="F44">
        <v>3</v>
      </c>
      <c r="G44">
        <v>6</v>
      </c>
      <c r="H44">
        <v>2</v>
      </c>
      <c r="I44">
        <v>2</v>
      </c>
      <c r="J44">
        <v>2</v>
      </c>
      <c r="K44">
        <v>6</v>
      </c>
      <c r="L44">
        <v>3</v>
      </c>
      <c r="M44">
        <v>5</v>
      </c>
      <c r="N44">
        <v>3</v>
      </c>
      <c r="O44">
        <v>4</v>
      </c>
      <c r="P44">
        <v>1</v>
      </c>
      <c r="Q44">
        <v>2</v>
      </c>
      <c r="R44">
        <v>2</v>
      </c>
      <c r="S44">
        <v>4</v>
      </c>
      <c r="T44">
        <v>3</v>
      </c>
      <c r="U44">
        <f>SUM(E44+G44+I44+K44+M44+O44+Q44+S44)</f>
        <v>34</v>
      </c>
      <c r="V44" t="s">
        <v>4</v>
      </c>
      <c r="W44" s="2">
        <f>SUM(F44+H44+J44+L44+N44+P44+R44+T44)</f>
        <v>19</v>
      </c>
      <c r="X44" s="7">
        <v>7</v>
      </c>
    </row>
    <row r="45" spans="23:24" ht="12.75">
      <c r="W45" s="2"/>
      <c r="X45" s="7"/>
    </row>
    <row r="46" spans="1:25" ht="13.5" thickBot="1">
      <c r="A46" s="168" t="s">
        <v>557</v>
      </c>
      <c r="B46" s="168" t="s">
        <v>1</v>
      </c>
      <c r="C46" s="168" t="s">
        <v>558</v>
      </c>
      <c r="D46" s="168" t="s">
        <v>2</v>
      </c>
      <c r="E46" s="237" t="s">
        <v>108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169" t="s">
        <v>240</v>
      </c>
      <c r="Y46" s="170" t="s">
        <v>811</v>
      </c>
    </row>
    <row r="47" spans="1:25" ht="13.5" thickTop="1">
      <c r="A47">
        <v>1</v>
      </c>
      <c r="B47" t="s">
        <v>61</v>
      </c>
      <c r="C47" t="s">
        <v>817</v>
      </c>
      <c r="D47" t="s">
        <v>118</v>
      </c>
      <c r="E47">
        <v>6</v>
      </c>
      <c r="F47">
        <v>3</v>
      </c>
      <c r="G47">
        <v>6</v>
      </c>
      <c r="H47">
        <v>2</v>
      </c>
      <c r="I47">
        <v>6</v>
      </c>
      <c r="J47">
        <v>3</v>
      </c>
      <c r="K47">
        <v>5</v>
      </c>
      <c r="L47">
        <v>3</v>
      </c>
      <c r="M47">
        <v>6</v>
      </c>
      <c r="N47">
        <v>3</v>
      </c>
      <c r="O47">
        <v>5</v>
      </c>
      <c r="P47">
        <v>1</v>
      </c>
      <c r="Q47">
        <v>6</v>
      </c>
      <c r="R47">
        <v>6</v>
      </c>
      <c r="S47">
        <v>6</v>
      </c>
      <c r="T47">
        <v>4</v>
      </c>
      <c r="U47">
        <f aca="true" t="shared" si="4" ref="U47:U53">SUM(E47+G47+I47+K47+M47+O47+Q47+S47)</f>
        <v>46</v>
      </c>
      <c r="V47" t="s">
        <v>4</v>
      </c>
      <c r="W47" s="2">
        <f aca="true" t="shared" si="5" ref="W47:W53">SUM(F47+H47+J47+L47+N47+P47+R47+T47)</f>
        <v>25</v>
      </c>
      <c r="X47" s="7">
        <v>8</v>
      </c>
      <c r="Y47" t="s">
        <v>652</v>
      </c>
    </row>
    <row r="48" spans="1:24" ht="12.75">
      <c r="A48">
        <v>2</v>
      </c>
      <c r="B48" t="s">
        <v>67</v>
      </c>
      <c r="C48" t="s">
        <v>817</v>
      </c>
      <c r="D48" t="s">
        <v>121</v>
      </c>
      <c r="E48">
        <v>4</v>
      </c>
      <c r="F48">
        <v>2</v>
      </c>
      <c r="G48">
        <v>4</v>
      </c>
      <c r="H48">
        <v>2</v>
      </c>
      <c r="I48">
        <v>6</v>
      </c>
      <c r="J48">
        <v>3</v>
      </c>
      <c r="K48">
        <v>5</v>
      </c>
      <c r="L48">
        <v>3</v>
      </c>
      <c r="M48">
        <v>4</v>
      </c>
      <c r="N48">
        <v>3</v>
      </c>
      <c r="O48">
        <v>6</v>
      </c>
      <c r="P48">
        <v>1</v>
      </c>
      <c r="Q48">
        <v>6</v>
      </c>
      <c r="R48">
        <v>6</v>
      </c>
      <c r="S48">
        <v>6</v>
      </c>
      <c r="T48">
        <v>4</v>
      </c>
      <c r="U48">
        <f t="shared" si="4"/>
        <v>41</v>
      </c>
      <c r="V48" t="s">
        <v>4</v>
      </c>
      <c r="W48" s="2">
        <f t="shared" si="5"/>
        <v>24</v>
      </c>
      <c r="X48" s="7">
        <v>4</v>
      </c>
    </row>
    <row r="49" spans="1:24" ht="12.75">
      <c r="A49">
        <v>3</v>
      </c>
      <c r="B49" t="s">
        <v>196</v>
      </c>
      <c r="C49" t="s">
        <v>817</v>
      </c>
      <c r="D49" t="s">
        <v>111</v>
      </c>
      <c r="E49">
        <v>6</v>
      </c>
      <c r="F49">
        <v>3</v>
      </c>
      <c r="G49">
        <v>6</v>
      </c>
      <c r="H49">
        <v>2</v>
      </c>
      <c r="I49">
        <v>5</v>
      </c>
      <c r="J49">
        <v>3</v>
      </c>
      <c r="K49">
        <v>5</v>
      </c>
      <c r="L49">
        <v>3</v>
      </c>
      <c r="M49">
        <v>4</v>
      </c>
      <c r="N49">
        <v>3</v>
      </c>
      <c r="O49">
        <v>6</v>
      </c>
      <c r="P49">
        <v>1</v>
      </c>
      <c r="Q49">
        <v>4</v>
      </c>
      <c r="R49">
        <v>4</v>
      </c>
      <c r="S49">
        <v>4</v>
      </c>
      <c r="T49">
        <v>3</v>
      </c>
      <c r="U49">
        <f t="shared" si="4"/>
        <v>40</v>
      </c>
      <c r="V49" t="s">
        <v>4</v>
      </c>
      <c r="W49" s="2">
        <f t="shared" si="5"/>
        <v>22</v>
      </c>
      <c r="X49" s="7">
        <v>4</v>
      </c>
    </row>
    <row r="50" spans="1:24" ht="12.75">
      <c r="A50">
        <v>4</v>
      </c>
      <c r="B50" t="s">
        <v>68</v>
      </c>
      <c r="C50" t="s">
        <v>817</v>
      </c>
      <c r="D50" t="s">
        <v>111</v>
      </c>
      <c r="E50">
        <v>5</v>
      </c>
      <c r="F50">
        <v>3</v>
      </c>
      <c r="G50">
        <v>5</v>
      </c>
      <c r="H50">
        <v>2</v>
      </c>
      <c r="I50">
        <v>4</v>
      </c>
      <c r="J50">
        <v>3</v>
      </c>
      <c r="K50">
        <v>5</v>
      </c>
      <c r="L50">
        <v>3</v>
      </c>
      <c r="M50">
        <v>5</v>
      </c>
      <c r="N50">
        <v>3</v>
      </c>
      <c r="O50">
        <v>6</v>
      </c>
      <c r="P50">
        <v>1</v>
      </c>
      <c r="Q50">
        <v>4</v>
      </c>
      <c r="R50">
        <v>4</v>
      </c>
      <c r="S50">
        <v>5</v>
      </c>
      <c r="T50">
        <v>4</v>
      </c>
      <c r="U50">
        <f t="shared" si="4"/>
        <v>39</v>
      </c>
      <c r="V50" t="s">
        <v>4</v>
      </c>
      <c r="W50" s="2">
        <f t="shared" si="5"/>
        <v>23</v>
      </c>
      <c r="X50" s="7">
        <v>4</v>
      </c>
    </row>
    <row r="51" spans="1:24" ht="12.75">
      <c r="A51">
        <v>5</v>
      </c>
      <c r="B51" t="s">
        <v>66</v>
      </c>
      <c r="C51" t="s">
        <v>817</v>
      </c>
      <c r="D51" t="s">
        <v>111</v>
      </c>
      <c r="E51">
        <v>4</v>
      </c>
      <c r="F51">
        <v>3</v>
      </c>
      <c r="G51">
        <v>5</v>
      </c>
      <c r="H51">
        <v>2</v>
      </c>
      <c r="I51">
        <v>5</v>
      </c>
      <c r="J51">
        <v>3</v>
      </c>
      <c r="K51">
        <v>6</v>
      </c>
      <c r="L51">
        <v>3</v>
      </c>
      <c r="M51">
        <v>6</v>
      </c>
      <c r="N51">
        <v>3</v>
      </c>
      <c r="O51">
        <v>3</v>
      </c>
      <c r="P51">
        <v>1</v>
      </c>
      <c r="Q51">
        <v>5</v>
      </c>
      <c r="R51">
        <v>5</v>
      </c>
      <c r="S51">
        <v>4</v>
      </c>
      <c r="T51">
        <v>3</v>
      </c>
      <c r="U51">
        <f t="shared" si="4"/>
        <v>38</v>
      </c>
      <c r="V51" t="s">
        <v>4</v>
      </c>
      <c r="W51" s="2">
        <f t="shared" si="5"/>
        <v>23</v>
      </c>
      <c r="X51" s="7">
        <v>8</v>
      </c>
    </row>
    <row r="52" spans="1:24" ht="12.75">
      <c r="A52">
        <v>6</v>
      </c>
      <c r="B52" t="s">
        <v>24</v>
      </c>
      <c r="C52" t="s">
        <v>817</v>
      </c>
      <c r="D52" t="s">
        <v>121</v>
      </c>
      <c r="E52">
        <v>5</v>
      </c>
      <c r="F52">
        <v>3</v>
      </c>
      <c r="G52">
        <v>2</v>
      </c>
      <c r="H52">
        <v>1</v>
      </c>
      <c r="I52">
        <v>6</v>
      </c>
      <c r="J52">
        <v>3</v>
      </c>
      <c r="K52">
        <v>5</v>
      </c>
      <c r="L52">
        <v>3</v>
      </c>
      <c r="M52">
        <v>5</v>
      </c>
      <c r="N52">
        <v>3</v>
      </c>
      <c r="O52">
        <v>6</v>
      </c>
      <c r="P52">
        <v>1</v>
      </c>
      <c r="Q52">
        <v>6</v>
      </c>
      <c r="R52">
        <v>6</v>
      </c>
      <c r="S52">
        <v>2</v>
      </c>
      <c r="T52">
        <v>2</v>
      </c>
      <c r="U52">
        <f t="shared" si="4"/>
        <v>37</v>
      </c>
      <c r="V52" t="s">
        <v>4</v>
      </c>
      <c r="W52" s="2">
        <f t="shared" si="5"/>
        <v>22</v>
      </c>
      <c r="X52" s="7">
        <v>4</v>
      </c>
    </row>
    <row r="53" spans="1:24" ht="12.75">
      <c r="A53">
        <v>7</v>
      </c>
      <c r="B53" t="s">
        <v>80</v>
      </c>
      <c r="C53" t="s">
        <v>817</v>
      </c>
      <c r="D53" t="s">
        <v>121</v>
      </c>
      <c r="E53">
        <v>3</v>
      </c>
      <c r="F53">
        <v>3</v>
      </c>
      <c r="G53">
        <v>4</v>
      </c>
      <c r="H53">
        <v>2</v>
      </c>
      <c r="I53">
        <v>5</v>
      </c>
      <c r="J53">
        <v>3</v>
      </c>
      <c r="K53">
        <v>5</v>
      </c>
      <c r="L53">
        <v>3</v>
      </c>
      <c r="M53">
        <v>1</v>
      </c>
      <c r="N53">
        <v>1</v>
      </c>
      <c r="O53">
        <v>6</v>
      </c>
      <c r="P53">
        <v>1</v>
      </c>
      <c r="Q53">
        <v>4</v>
      </c>
      <c r="R53">
        <v>4</v>
      </c>
      <c r="S53">
        <v>6</v>
      </c>
      <c r="T53">
        <v>4</v>
      </c>
      <c r="U53">
        <f t="shared" si="4"/>
        <v>34</v>
      </c>
      <c r="V53" t="s">
        <v>4</v>
      </c>
      <c r="W53" s="2">
        <f t="shared" si="5"/>
        <v>21</v>
      </c>
      <c r="X53" s="7">
        <v>4</v>
      </c>
    </row>
    <row r="54" spans="23:24" ht="12.75">
      <c r="W54" s="2"/>
      <c r="X54" s="7"/>
    </row>
    <row r="55" spans="23:24" ht="12.75">
      <c r="W55" s="2"/>
      <c r="X55" s="7"/>
    </row>
    <row r="56" spans="23:24" ht="12.75">
      <c r="W56" s="2"/>
      <c r="X56" s="7"/>
    </row>
    <row r="57" spans="23:24" ht="12.75">
      <c r="W57" s="2"/>
      <c r="X57" s="7"/>
    </row>
    <row r="58" spans="1:25" ht="13.5" thickBot="1">
      <c r="A58" s="168" t="s">
        <v>557</v>
      </c>
      <c r="B58" s="168" t="s">
        <v>1</v>
      </c>
      <c r="C58" s="168" t="s">
        <v>558</v>
      </c>
      <c r="D58" s="168" t="s">
        <v>2</v>
      </c>
      <c r="E58" s="237" t="s">
        <v>108</v>
      </c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169" t="s">
        <v>240</v>
      </c>
      <c r="Y58" s="170" t="s">
        <v>811</v>
      </c>
    </row>
    <row r="59" spans="1:25" ht="13.5" thickTop="1">
      <c r="A59">
        <v>1</v>
      </c>
      <c r="B59" t="s">
        <v>104</v>
      </c>
      <c r="C59" t="s">
        <v>572</v>
      </c>
      <c r="D59" t="s">
        <v>105</v>
      </c>
      <c r="E59">
        <v>6</v>
      </c>
      <c r="F59">
        <v>3</v>
      </c>
      <c r="G59">
        <v>6</v>
      </c>
      <c r="H59">
        <v>2</v>
      </c>
      <c r="I59">
        <v>5</v>
      </c>
      <c r="J59">
        <v>3</v>
      </c>
      <c r="K59">
        <v>5</v>
      </c>
      <c r="L59">
        <v>3</v>
      </c>
      <c r="M59">
        <v>5</v>
      </c>
      <c r="N59">
        <v>3</v>
      </c>
      <c r="O59">
        <v>6</v>
      </c>
      <c r="P59">
        <v>1</v>
      </c>
      <c r="Q59">
        <v>6</v>
      </c>
      <c r="R59">
        <v>6</v>
      </c>
      <c r="S59">
        <v>6</v>
      </c>
      <c r="T59">
        <v>4</v>
      </c>
      <c r="U59">
        <f>SUM(E59+G59+I59+K59+M59+O59+Q59+S59)</f>
        <v>45</v>
      </c>
      <c r="V59" t="s">
        <v>4</v>
      </c>
      <c r="W59" s="2">
        <f>SUM(F59+H59+J59+L59+N59+P59+R59+T59)</f>
        <v>25</v>
      </c>
      <c r="X59" s="7">
        <v>11</v>
      </c>
      <c r="Y59" t="s">
        <v>652</v>
      </c>
    </row>
    <row r="60" spans="1:24" ht="12.75">
      <c r="A60">
        <v>2</v>
      </c>
      <c r="B60" t="s">
        <v>52</v>
      </c>
      <c r="C60" t="s">
        <v>572</v>
      </c>
      <c r="D60" t="s">
        <v>105</v>
      </c>
      <c r="E60">
        <v>5</v>
      </c>
      <c r="F60">
        <v>3</v>
      </c>
      <c r="G60">
        <v>6</v>
      </c>
      <c r="H60">
        <v>2</v>
      </c>
      <c r="I60">
        <v>6</v>
      </c>
      <c r="J60">
        <v>3</v>
      </c>
      <c r="K60">
        <v>6</v>
      </c>
      <c r="L60">
        <v>3</v>
      </c>
      <c r="M60">
        <v>6</v>
      </c>
      <c r="N60">
        <v>3</v>
      </c>
      <c r="O60">
        <v>6</v>
      </c>
      <c r="P60">
        <v>1</v>
      </c>
      <c r="Q60">
        <v>5</v>
      </c>
      <c r="R60">
        <v>5</v>
      </c>
      <c r="S60">
        <v>4</v>
      </c>
      <c r="T60">
        <v>4</v>
      </c>
      <c r="U60">
        <f>SUM(E60+G60+I60+K60+M60+O60+Q60+S60)</f>
        <v>44</v>
      </c>
      <c r="V60" t="s">
        <v>4</v>
      </c>
      <c r="W60" s="2">
        <f>SUM(F60+H60+J60+L60+N60+P60+R60+T60)</f>
        <v>24</v>
      </c>
      <c r="X60" s="7">
        <v>8</v>
      </c>
    </row>
    <row r="61" spans="23:24" ht="12.75">
      <c r="W61" s="2"/>
      <c r="X61" s="7"/>
    </row>
    <row r="62" spans="1:25" ht="13.5" thickBot="1">
      <c r="A62" s="168" t="s">
        <v>557</v>
      </c>
      <c r="B62" s="168" t="s">
        <v>1</v>
      </c>
      <c r="C62" s="168" t="s">
        <v>558</v>
      </c>
      <c r="D62" s="168" t="s">
        <v>2</v>
      </c>
      <c r="E62" s="237" t="s">
        <v>108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169" t="s">
        <v>240</v>
      </c>
      <c r="Y62" s="170" t="s">
        <v>811</v>
      </c>
    </row>
    <row r="63" spans="1:25" ht="13.5" thickTop="1">
      <c r="A63" s="17">
        <v>1</v>
      </c>
      <c r="B63" t="s">
        <v>73</v>
      </c>
      <c r="C63" t="s">
        <v>584</v>
      </c>
      <c r="D63" t="s">
        <v>105</v>
      </c>
      <c r="E63">
        <v>6</v>
      </c>
      <c r="F63">
        <v>3</v>
      </c>
      <c r="G63">
        <v>6</v>
      </c>
      <c r="H63">
        <v>2</v>
      </c>
      <c r="I63">
        <v>6</v>
      </c>
      <c r="J63">
        <v>3</v>
      </c>
      <c r="K63">
        <v>6</v>
      </c>
      <c r="L63">
        <v>3</v>
      </c>
      <c r="M63">
        <v>6</v>
      </c>
      <c r="N63">
        <v>3</v>
      </c>
      <c r="O63">
        <v>6</v>
      </c>
      <c r="P63">
        <v>1</v>
      </c>
      <c r="Q63">
        <v>5</v>
      </c>
      <c r="R63">
        <v>5</v>
      </c>
      <c r="S63">
        <v>6</v>
      </c>
      <c r="T63">
        <v>4</v>
      </c>
      <c r="U63">
        <f>SUM(E63+G63+I63+K63+M63+O63+Q63+S63)</f>
        <v>47</v>
      </c>
      <c r="V63" t="s">
        <v>4</v>
      </c>
      <c r="W63" s="2">
        <f>SUM(F63+H63+J63+L63+N63+P63+R63+T63)</f>
        <v>24</v>
      </c>
      <c r="X63" s="7">
        <v>11</v>
      </c>
      <c r="Y63" s="41" t="s">
        <v>652</v>
      </c>
    </row>
    <row r="64" spans="1:25" ht="12.75">
      <c r="A64" s="17">
        <v>2</v>
      </c>
      <c r="B64" t="s">
        <v>63</v>
      </c>
      <c r="C64" t="s">
        <v>584</v>
      </c>
      <c r="D64" t="s">
        <v>118</v>
      </c>
      <c r="E64">
        <v>5</v>
      </c>
      <c r="F64">
        <v>3</v>
      </c>
      <c r="G64">
        <v>6</v>
      </c>
      <c r="H64">
        <v>2</v>
      </c>
      <c r="I64">
        <v>5</v>
      </c>
      <c r="J64">
        <v>3</v>
      </c>
      <c r="K64">
        <v>5</v>
      </c>
      <c r="L64">
        <v>3</v>
      </c>
      <c r="M64">
        <v>6</v>
      </c>
      <c r="N64">
        <v>3</v>
      </c>
      <c r="O64">
        <v>4</v>
      </c>
      <c r="P64">
        <v>1</v>
      </c>
      <c r="Q64">
        <v>6</v>
      </c>
      <c r="R64">
        <v>6</v>
      </c>
      <c r="S64">
        <v>6</v>
      </c>
      <c r="T64">
        <v>4</v>
      </c>
      <c r="U64">
        <f>SUM(E64+G64+I64+K64+M64+O64+Q64+S64)</f>
        <v>43</v>
      </c>
      <c r="V64" t="s">
        <v>4</v>
      </c>
      <c r="W64" s="2">
        <f>SUM(F64+H64+J64+L64+N64+P64+R64+T64)</f>
        <v>25</v>
      </c>
      <c r="X64" s="7">
        <v>8</v>
      </c>
      <c r="Y64" s="41"/>
    </row>
    <row r="65" spans="1:25" ht="12.75">
      <c r="A65" s="17">
        <v>3</v>
      </c>
      <c r="B65" t="s">
        <v>104</v>
      </c>
      <c r="C65" t="s">
        <v>584</v>
      </c>
      <c r="D65" t="s">
        <v>105</v>
      </c>
      <c r="E65">
        <v>5</v>
      </c>
      <c r="F65">
        <v>3</v>
      </c>
      <c r="G65">
        <v>6</v>
      </c>
      <c r="H65">
        <v>2</v>
      </c>
      <c r="I65">
        <v>6</v>
      </c>
      <c r="J65">
        <v>3</v>
      </c>
      <c r="K65">
        <v>6</v>
      </c>
      <c r="L65">
        <v>3</v>
      </c>
      <c r="M65">
        <v>4</v>
      </c>
      <c r="N65">
        <v>3</v>
      </c>
      <c r="O65">
        <v>6</v>
      </c>
      <c r="P65">
        <v>1</v>
      </c>
      <c r="Q65">
        <v>4</v>
      </c>
      <c r="R65">
        <v>4</v>
      </c>
      <c r="S65">
        <v>6</v>
      </c>
      <c r="T65">
        <v>4</v>
      </c>
      <c r="U65">
        <f>SUM(E65+G65+I65+K65+M65+O65+Q65+S65)</f>
        <v>43</v>
      </c>
      <c r="V65" t="s">
        <v>4</v>
      </c>
      <c r="W65" s="2">
        <f>SUM(F65+H65+J65+L65+N65+P65+R65+T65)</f>
        <v>23</v>
      </c>
      <c r="X65" s="7">
        <v>14</v>
      </c>
      <c r="Y65" s="41"/>
    </row>
    <row r="67" spans="1:25" ht="13.5" thickBot="1">
      <c r="A67" s="168" t="s">
        <v>557</v>
      </c>
      <c r="B67" s="168" t="s">
        <v>1</v>
      </c>
      <c r="C67" s="168" t="s">
        <v>558</v>
      </c>
      <c r="D67" s="168" t="s">
        <v>2</v>
      </c>
      <c r="E67" s="237" t="s">
        <v>108</v>
      </c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169" t="s">
        <v>240</v>
      </c>
      <c r="Y67" s="170" t="s">
        <v>811</v>
      </c>
    </row>
    <row r="68" spans="1:24" ht="13.5" thickTop="1">
      <c r="A68" s="41">
        <v>1</v>
      </c>
      <c r="B68" t="s">
        <v>204</v>
      </c>
      <c r="C68" t="s">
        <v>577</v>
      </c>
      <c r="D68" t="s">
        <v>111</v>
      </c>
      <c r="E68">
        <v>3</v>
      </c>
      <c r="F68">
        <v>3</v>
      </c>
      <c r="G68">
        <v>2</v>
      </c>
      <c r="H68">
        <v>2</v>
      </c>
      <c r="I68">
        <v>0</v>
      </c>
      <c r="J68">
        <v>0</v>
      </c>
      <c r="K68">
        <v>4</v>
      </c>
      <c r="L68">
        <v>2</v>
      </c>
      <c r="M68">
        <v>2</v>
      </c>
      <c r="N68">
        <v>2</v>
      </c>
      <c r="O68">
        <v>3</v>
      </c>
      <c r="P68">
        <v>1</v>
      </c>
      <c r="Q68">
        <v>0</v>
      </c>
      <c r="R68">
        <v>0</v>
      </c>
      <c r="S68">
        <v>1</v>
      </c>
      <c r="T68">
        <v>1</v>
      </c>
      <c r="U68">
        <f>SUM(E68+G68+I68+K68+M68+O68+Q68+S68)</f>
        <v>15</v>
      </c>
      <c r="V68" t="s">
        <v>4</v>
      </c>
      <c r="W68" s="2">
        <f>SUM(F68+H68+J68+L68+N68+P68+R68+T68)</f>
        <v>11</v>
      </c>
      <c r="X68" s="7">
        <v>4</v>
      </c>
    </row>
    <row r="70" spans="1:25" ht="13.5" thickBot="1">
      <c r="A70" s="168" t="s">
        <v>557</v>
      </c>
      <c r="B70" s="168" t="s">
        <v>1</v>
      </c>
      <c r="C70" s="168" t="s">
        <v>558</v>
      </c>
      <c r="D70" s="168" t="s">
        <v>2</v>
      </c>
      <c r="E70" s="237" t="s">
        <v>108</v>
      </c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169" t="s">
        <v>240</v>
      </c>
      <c r="Y70" s="170" t="s">
        <v>811</v>
      </c>
    </row>
    <row r="71" spans="1:24" ht="13.5" thickTop="1">
      <c r="A71">
        <v>1</v>
      </c>
      <c r="B71" t="s">
        <v>802</v>
      </c>
      <c r="C71" t="s">
        <v>578</v>
      </c>
      <c r="D71" t="s">
        <v>105</v>
      </c>
      <c r="E71">
        <v>6</v>
      </c>
      <c r="F71">
        <v>3</v>
      </c>
      <c r="G71">
        <v>6</v>
      </c>
      <c r="H71">
        <v>2</v>
      </c>
      <c r="I71">
        <v>4</v>
      </c>
      <c r="J71">
        <v>3</v>
      </c>
      <c r="K71">
        <v>4</v>
      </c>
      <c r="L71">
        <v>1</v>
      </c>
      <c r="M71">
        <v>4</v>
      </c>
      <c r="N71">
        <v>2</v>
      </c>
      <c r="O71">
        <v>6</v>
      </c>
      <c r="P71">
        <v>1</v>
      </c>
      <c r="Q71">
        <v>3</v>
      </c>
      <c r="R71">
        <v>3</v>
      </c>
      <c r="S71">
        <v>5</v>
      </c>
      <c r="T71">
        <v>3</v>
      </c>
      <c r="U71">
        <f>SUM(E71+G71+I71+K71+M71+O71+Q71+S71)</f>
        <v>38</v>
      </c>
      <c r="V71" t="s">
        <v>4</v>
      </c>
      <c r="W71" s="2">
        <f>SUM(F71+H71+J71+L71+N71+P71+R71+T71)</f>
        <v>18</v>
      </c>
      <c r="X71" s="7">
        <v>7</v>
      </c>
    </row>
    <row r="72" spans="1:24" ht="12.75">
      <c r="A72">
        <v>2</v>
      </c>
      <c r="B72" t="s">
        <v>87</v>
      </c>
      <c r="C72" t="s">
        <v>578</v>
      </c>
      <c r="D72" t="s">
        <v>111</v>
      </c>
      <c r="E72">
        <v>4</v>
      </c>
      <c r="F72">
        <v>3</v>
      </c>
      <c r="G72">
        <v>4</v>
      </c>
      <c r="H72">
        <v>2</v>
      </c>
      <c r="I72">
        <v>4</v>
      </c>
      <c r="J72">
        <v>3</v>
      </c>
      <c r="K72">
        <v>5</v>
      </c>
      <c r="L72">
        <v>3</v>
      </c>
      <c r="M72">
        <v>5</v>
      </c>
      <c r="N72">
        <v>3</v>
      </c>
      <c r="O72">
        <v>6</v>
      </c>
      <c r="P72">
        <v>1</v>
      </c>
      <c r="Q72">
        <v>5</v>
      </c>
      <c r="R72">
        <v>5</v>
      </c>
      <c r="S72">
        <v>3</v>
      </c>
      <c r="T72">
        <v>3</v>
      </c>
      <c r="U72">
        <f>SUM(E72+G72+I72+K72+M72+O72+Q72+S72)</f>
        <v>36</v>
      </c>
      <c r="V72" t="s">
        <v>4</v>
      </c>
      <c r="W72" s="2">
        <f>SUM(F72+H72+J72+L72+N72+P72+R72+T72)</f>
        <v>23</v>
      </c>
      <c r="X72" s="7">
        <v>9</v>
      </c>
    </row>
    <row r="74" spans="1:25" ht="13.5" thickBot="1">
      <c r="A74" s="168" t="s">
        <v>557</v>
      </c>
      <c r="B74" s="168" t="s">
        <v>1</v>
      </c>
      <c r="C74" s="168" t="s">
        <v>558</v>
      </c>
      <c r="D74" s="168" t="s">
        <v>2</v>
      </c>
      <c r="E74" s="237" t="s">
        <v>108</v>
      </c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169" t="s">
        <v>240</v>
      </c>
      <c r="Y74" s="170" t="s">
        <v>811</v>
      </c>
    </row>
    <row r="75" spans="1:25" ht="13.5" thickTop="1">
      <c r="A75">
        <v>1</v>
      </c>
      <c r="B75" t="s">
        <v>58</v>
      </c>
      <c r="C75" t="s">
        <v>579</v>
      </c>
      <c r="D75" t="s">
        <v>105</v>
      </c>
      <c r="E75">
        <v>6</v>
      </c>
      <c r="F75">
        <v>3</v>
      </c>
      <c r="G75">
        <v>5</v>
      </c>
      <c r="H75">
        <v>2</v>
      </c>
      <c r="I75">
        <v>6</v>
      </c>
      <c r="J75">
        <v>3</v>
      </c>
      <c r="K75">
        <v>6</v>
      </c>
      <c r="L75">
        <v>3</v>
      </c>
      <c r="M75">
        <v>6</v>
      </c>
      <c r="N75">
        <v>3</v>
      </c>
      <c r="O75">
        <v>6</v>
      </c>
      <c r="P75">
        <v>1</v>
      </c>
      <c r="Q75">
        <v>6</v>
      </c>
      <c r="R75">
        <v>6</v>
      </c>
      <c r="S75">
        <v>5</v>
      </c>
      <c r="T75">
        <v>3</v>
      </c>
      <c r="U75">
        <f>SUM(E75+G75+I75+K75+M75+O75+Q75+S75)</f>
        <v>46</v>
      </c>
      <c r="V75" t="s">
        <v>4</v>
      </c>
      <c r="W75" s="2">
        <f>SUM(F75+H75+J75+L75+N75+P75+R75+T75)</f>
        <v>24</v>
      </c>
      <c r="X75" s="7">
        <v>11</v>
      </c>
      <c r="Y75" t="s">
        <v>652</v>
      </c>
    </row>
    <row r="76" spans="1:24" ht="12.75">
      <c r="A76">
        <v>2</v>
      </c>
      <c r="B76" t="s">
        <v>8</v>
      </c>
      <c r="C76" t="s">
        <v>579</v>
      </c>
      <c r="D76" t="s">
        <v>105</v>
      </c>
      <c r="E76">
        <v>5</v>
      </c>
      <c r="F76">
        <v>3</v>
      </c>
      <c r="G76">
        <v>6</v>
      </c>
      <c r="H76">
        <v>2</v>
      </c>
      <c r="I76">
        <v>6</v>
      </c>
      <c r="J76">
        <v>3</v>
      </c>
      <c r="K76">
        <v>5</v>
      </c>
      <c r="L76">
        <v>2</v>
      </c>
      <c r="M76">
        <v>6</v>
      </c>
      <c r="N76">
        <v>3</v>
      </c>
      <c r="O76">
        <v>6</v>
      </c>
      <c r="P76">
        <v>1</v>
      </c>
      <c r="Q76">
        <v>5</v>
      </c>
      <c r="R76">
        <v>5</v>
      </c>
      <c r="S76">
        <v>4</v>
      </c>
      <c r="T76">
        <v>4</v>
      </c>
      <c r="U76">
        <f>SUM(E76+G76+I76+K76+M76+O76+Q76+S76)</f>
        <v>43</v>
      </c>
      <c r="V76" t="s">
        <v>4</v>
      </c>
      <c r="W76" s="2">
        <f>SUM(F76+H76+J76+L76+N76+P76+R76+T76)</f>
        <v>23</v>
      </c>
      <c r="X76" s="7">
        <v>15</v>
      </c>
    </row>
    <row r="78" spans="1:25" ht="13.5" thickBot="1">
      <c r="A78" s="168" t="s">
        <v>557</v>
      </c>
      <c r="B78" s="168" t="s">
        <v>1</v>
      </c>
      <c r="C78" s="168" t="s">
        <v>558</v>
      </c>
      <c r="D78" s="168" t="s">
        <v>2</v>
      </c>
      <c r="E78" s="237" t="s">
        <v>108</v>
      </c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169" t="s">
        <v>240</v>
      </c>
      <c r="Y78" s="170" t="s">
        <v>811</v>
      </c>
    </row>
    <row r="79" spans="1:24" ht="13.5" thickTop="1">
      <c r="A79">
        <v>1</v>
      </c>
      <c r="B79" t="s">
        <v>197</v>
      </c>
      <c r="C79" t="s">
        <v>586</v>
      </c>
      <c r="D79" t="s">
        <v>118</v>
      </c>
      <c r="E79">
        <v>1</v>
      </c>
      <c r="F79">
        <v>1</v>
      </c>
      <c r="G79">
        <v>5</v>
      </c>
      <c r="H79">
        <v>2</v>
      </c>
      <c r="I79">
        <v>5</v>
      </c>
      <c r="J79">
        <v>3</v>
      </c>
      <c r="K79">
        <v>6</v>
      </c>
      <c r="L79">
        <v>3</v>
      </c>
      <c r="M79">
        <v>5</v>
      </c>
      <c r="N79">
        <v>3</v>
      </c>
      <c r="O79">
        <v>6</v>
      </c>
      <c r="P79">
        <v>1</v>
      </c>
      <c r="Q79">
        <v>5</v>
      </c>
      <c r="R79">
        <v>5</v>
      </c>
      <c r="S79">
        <v>6</v>
      </c>
      <c r="T79">
        <v>4</v>
      </c>
      <c r="U79">
        <f>SUM(E79+G79+I79+K79+M79+O79+Q79+S79)</f>
        <v>39</v>
      </c>
      <c r="V79" t="s">
        <v>4</v>
      </c>
      <c r="W79" s="2">
        <f>SUM(F79+H79+J79+L79+N79+P79+R79+T79)</f>
        <v>22</v>
      </c>
      <c r="X79" s="7">
        <v>13</v>
      </c>
    </row>
    <row r="81" spans="1:25" ht="13.5" thickBot="1">
      <c r="A81" s="168" t="s">
        <v>557</v>
      </c>
      <c r="B81" s="168" t="s">
        <v>1</v>
      </c>
      <c r="C81" s="168" t="s">
        <v>558</v>
      </c>
      <c r="D81" s="168" t="s">
        <v>2</v>
      </c>
      <c r="E81" s="237" t="s">
        <v>108</v>
      </c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169" t="s">
        <v>240</v>
      </c>
      <c r="Y81" s="170" t="s">
        <v>811</v>
      </c>
    </row>
    <row r="82" spans="1:25" ht="13.5" thickTop="1">
      <c r="A82">
        <v>1</v>
      </c>
      <c r="B82" t="s">
        <v>77</v>
      </c>
      <c r="C82" t="s">
        <v>587</v>
      </c>
      <c r="D82" t="s">
        <v>111</v>
      </c>
      <c r="E82">
        <v>5</v>
      </c>
      <c r="F82">
        <v>3</v>
      </c>
      <c r="G82">
        <v>6</v>
      </c>
      <c r="H82">
        <v>2</v>
      </c>
      <c r="I82">
        <v>6</v>
      </c>
      <c r="J82">
        <v>3</v>
      </c>
      <c r="K82">
        <v>6</v>
      </c>
      <c r="L82">
        <v>3</v>
      </c>
      <c r="M82">
        <v>6</v>
      </c>
      <c r="N82">
        <v>3</v>
      </c>
      <c r="O82">
        <v>6</v>
      </c>
      <c r="P82">
        <v>1</v>
      </c>
      <c r="Q82">
        <v>5</v>
      </c>
      <c r="R82">
        <v>5</v>
      </c>
      <c r="S82">
        <v>5</v>
      </c>
      <c r="T82">
        <v>4</v>
      </c>
      <c r="U82">
        <f aca="true" t="shared" si="6" ref="U82:U87">SUM(E82+G82+I82+K82+M82+O82+Q82+S82)</f>
        <v>45</v>
      </c>
      <c r="V82" t="s">
        <v>4</v>
      </c>
      <c r="W82" s="2">
        <f aca="true" t="shared" si="7" ref="W82:W87">SUM(F82+H82+J82+L82+N82+P82+R82+T82)</f>
        <v>24</v>
      </c>
      <c r="X82" s="7">
        <v>15</v>
      </c>
      <c r="Y82" t="s">
        <v>652</v>
      </c>
    </row>
    <row r="83" spans="1:24" ht="12.75">
      <c r="A83">
        <v>2</v>
      </c>
      <c r="B83" t="s">
        <v>70</v>
      </c>
      <c r="C83" t="s">
        <v>587</v>
      </c>
      <c r="D83" t="s">
        <v>105</v>
      </c>
      <c r="E83">
        <v>6</v>
      </c>
      <c r="F83">
        <v>3</v>
      </c>
      <c r="G83">
        <v>6</v>
      </c>
      <c r="H83">
        <v>2</v>
      </c>
      <c r="I83">
        <v>6</v>
      </c>
      <c r="J83">
        <v>3</v>
      </c>
      <c r="K83">
        <v>6</v>
      </c>
      <c r="L83">
        <v>3</v>
      </c>
      <c r="M83">
        <v>3</v>
      </c>
      <c r="N83">
        <v>3</v>
      </c>
      <c r="O83">
        <v>6</v>
      </c>
      <c r="P83">
        <v>1</v>
      </c>
      <c r="Q83">
        <v>2</v>
      </c>
      <c r="R83">
        <v>2</v>
      </c>
      <c r="S83">
        <v>6</v>
      </c>
      <c r="T83">
        <v>4</v>
      </c>
      <c r="U83">
        <f t="shared" si="6"/>
        <v>41</v>
      </c>
      <c r="V83" t="s">
        <v>4</v>
      </c>
      <c r="W83" s="2">
        <f t="shared" si="7"/>
        <v>21</v>
      </c>
      <c r="X83" s="7">
        <v>6</v>
      </c>
    </row>
    <row r="84" spans="1:24" ht="12.75">
      <c r="A84">
        <v>3</v>
      </c>
      <c r="B84" t="s">
        <v>17</v>
      </c>
      <c r="C84" t="s">
        <v>587</v>
      </c>
      <c r="D84" t="s">
        <v>125</v>
      </c>
      <c r="E84">
        <v>4</v>
      </c>
      <c r="F84">
        <v>3</v>
      </c>
      <c r="G84">
        <v>3</v>
      </c>
      <c r="H84">
        <v>2</v>
      </c>
      <c r="I84">
        <v>6</v>
      </c>
      <c r="J84">
        <v>3</v>
      </c>
      <c r="K84">
        <v>4</v>
      </c>
      <c r="L84">
        <v>3</v>
      </c>
      <c r="M84">
        <v>5</v>
      </c>
      <c r="N84">
        <v>3</v>
      </c>
      <c r="O84">
        <v>4</v>
      </c>
      <c r="P84">
        <v>1</v>
      </c>
      <c r="Q84">
        <v>2</v>
      </c>
      <c r="R84">
        <v>2</v>
      </c>
      <c r="S84">
        <v>4</v>
      </c>
      <c r="T84">
        <v>3</v>
      </c>
      <c r="U84">
        <f t="shared" si="6"/>
        <v>32</v>
      </c>
      <c r="V84" t="s">
        <v>4</v>
      </c>
      <c r="W84" s="2">
        <f t="shared" si="7"/>
        <v>20</v>
      </c>
      <c r="X84" s="7">
        <v>8</v>
      </c>
    </row>
    <row r="85" spans="1:24" ht="12.75">
      <c r="A85">
        <v>4</v>
      </c>
      <c r="B85" t="s">
        <v>659</v>
      </c>
      <c r="C85" t="s">
        <v>587</v>
      </c>
      <c r="D85" t="s">
        <v>125</v>
      </c>
      <c r="E85">
        <v>2</v>
      </c>
      <c r="F85">
        <v>2</v>
      </c>
      <c r="G85">
        <v>6</v>
      </c>
      <c r="H85">
        <v>2</v>
      </c>
      <c r="I85">
        <v>2</v>
      </c>
      <c r="J85">
        <v>1</v>
      </c>
      <c r="K85">
        <v>5</v>
      </c>
      <c r="L85">
        <v>3</v>
      </c>
      <c r="M85">
        <v>3</v>
      </c>
      <c r="N85">
        <v>3</v>
      </c>
      <c r="O85">
        <v>6</v>
      </c>
      <c r="P85">
        <v>1</v>
      </c>
      <c r="Q85">
        <v>1</v>
      </c>
      <c r="R85">
        <v>1</v>
      </c>
      <c r="S85">
        <v>6</v>
      </c>
      <c r="T85">
        <v>4</v>
      </c>
      <c r="U85">
        <f t="shared" si="6"/>
        <v>31</v>
      </c>
      <c r="V85" t="s">
        <v>4</v>
      </c>
      <c r="W85" s="2">
        <f t="shared" si="7"/>
        <v>17</v>
      </c>
      <c r="X85" s="7">
        <v>7</v>
      </c>
    </row>
    <row r="86" spans="1:24" ht="12.75">
      <c r="A86">
        <v>5</v>
      </c>
      <c r="B86" t="s">
        <v>761</v>
      </c>
      <c r="C86" t="s">
        <v>587</v>
      </c>
      <c r="D86" t="s">
        <v>105</v>
      </c>
      <c r="E86">
        <v>3</v>
      </c>
      <c r="F86">
        <v>2</v>
      </c>
      <c r="G86">
        <v>3</v>
      </c>
      <c r="H86">
        <v>2</v>
      </c>
      <c r="I86">
        <v>0</v>
      </c>
      <c r="J86">
        <v>0</v>
      </c>
      <c r="K86">
        <v>5</v>
      </c>
      <c r="L86">
        <v>3</v>
      </c>
      <c r="M86">
        <v>1</v>
      </c>
      <c r="N86">
        <v>1</v>
      </c>
      <c r="O86">
        <v>6</v>
      </c>
      <c r="P86">
        <v>1</v>
      </c>
      <c r="Q86">
        <v>3</v>
      </c>
      <c r="R86">
        <v>3</v>
      </c>
      <c r="S86">
        <v>3</v>
      </c>
      <c r="T86">
        <v>2</v>
      </c>
      <c r="U86">
        <f t="shared" si="6"/>
        <v>24</v>
      </c>
      <c r="V86" t="s">
        <v>4</v>
      </c>
      <c r="W86" s="2">
        <f t="shared" si="7"/>
        <v>14</v>
      </c>
      <c r="X86" s="7">
        <v>7</v>
      </c>
    </row>
    <row r="87" spans="1:24" ht="12.75">
      <c r="A87">
        <v>6</v>
      </c>
      <c r="B87" t="s">
        <v>79</v>
      </c>
      <c r="C87" t="s">
        <v>587</v>
      </c>
      <c r="D87" t="s">
        <v>121</v>
      </c>
      <c r="E87">
        <v>0</v>
      </c>
      <c r="F87">
        <v>0</v>
      </c>
      <c r="G87">
        <v>3</v>
      </c>
      <c r="H87">
        <v>1</v>
      </c>
      <c r="I87">
        <v>2</v>
      </c>
      <c r="J87">
        <v>2</v>
      </c>
      <c r="K87">
        <v>2</v>
      </c>
      <c r="L87">
        <v>2</v>
      </c>
      <c r="M87">
        <v>5</v>
      </c>
      <c r="N87">
        <v>3</v>
      </c>
      <c r="O87">
        <v>4</v>
      </c>
      <c r="P87">
        <v>1</v>
      </c>
      <c r="Q87">
        <v>2</v>
      </c>
      <c r="R87">
        <v>2</v>
      </c>
      <c r="S87">
        <v>2</v>
      </c>
      <c r="T87">
        <v>2</v>
      </c>
      <c r="U87">
        <f t="shared" si="6"/>
        <v>20</v>
      </c>
      <c r="V87" t="s">
        <v>4</v>
      </c>
      <c r="W87" s="2">
        <f t="shared" si="7"/>
        <v>13</v>
      </c>
      <c r="X87" s="7">
        <v>2</v>
      </c>
    </row>
    <row r="89" spans="1:25" ht="13.5" thickBot="1">
      <c r="A89" s="168" t="s">
        <v>557</v>
      </c>
      <c r="B89" s="168" t="s">
        <v>1</v>
      </c>
      <c r="C89" s="168" t="s">
        <v>558</v>
      </c>
      <c r="D89" s="168" t="s">
        <v>2</v>
      </c>
      <c r="E89" s="237" t="s">
        <v>108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169" t="s">
        <v>240</v>
      </c>
      <c r="Y89" s="170" t="s">
        <v>811</v>
      </c>
    </row>
    <row r="90" spans="1:25" ht="13.5" thickTop="1">
      <c r="A90">
        <v>1</v>
      </c>
      <c r="B90" t="s">
        <v>154</v>
      </c>
      <c r="C90" t="s">
        <v>588</v>
      </c>
      <c r="D90" t="s">
        <v>121</v>
      </c>
      <c r="E90">
        <v>6</v>
      </c>
      <c r="F90">
        <v>3</v>
      </c>
      <c r="G90">
        <v>6</v>
      </c>
      <c r="H90">
        <v>2</v>
      </c>
      <c r="I90">
        <v>6</v>
      </c>
      <c r="J90">
        <v>3</v>
      </c>
      <c r="K90">
        <v>6</v>
      </c>
      <c r="L90">
        <v>3</v>
      </c>
      <c r="M90">
        <v>5</v>
      </c>
      <c r="N90">
        <v>3</v>
      </c>
      <c r="O90">
        <v>6</v>
      </c>
      <c r="P90">
        <v>1</v>
      </c>
      <c r="Q90">
        <v>6</v>
      </c>
      <c r="R90">
        <v>6</v>
      </c>
      <c r="S90">
        <v>6</v>
      </c>
      <c r="T90">
        <v>4</v>
      </c>
      <c r="U90">
        <f aca="true" t="shared" si="8" ref="U90:U101">SUM(E90+G90+I90+K90+M90+O90+Q90+S90)</f>
        <v>47</v>
      </c>
      <c r="V90" t="s">
        <v>4</v>
      </c>
      <c r="W90" s="2">
        <f aca="true" t="shared" si="9" ref="W90:W101">SUM(F90+H90+J90+L90+N90+P90+R90+T90)</f>
        <v>25</v>
      </c>
      <c r="X90" s="7">
        <v>15</v>
      </c>
      <c r="Y90" t="s">
        <v>650</v>
      </c>
    </row>
    <row r="91" spans="1:25" ht="12.75">
      <c r="A91">
        <v>2</v>
      </c>
      <c r="B91" t="s">
        <v>74</v>
      </c>
      <c r="C91" t="s">
        <v>588</v>
      </c>
      <c r="D91" t="s">
        <v>118</v>
      </c>
      <c r="E91">
        <v>6</v>
      </c>
      <c r="F91">
        <v>3</v>
      </c>
      <c r="G91">
        <v>6</v>
      </c>
      <c r="H91">
        <v>2</v>
      </c>
      <c r="I91">
        <v>5</v>
      </c>
      <c r="J91">
        <v>3</v>
      </c>
      <c r="K91">
        <v>6</v>
      </c>
      <c r="L91">
        <v>3</v>
      </c>
      <c r="M91">
        <v>6</v>
      </c>
      <c r="N91">
        <v>3</v>
      </c>
      <c r="O91">
        <v>6</v>
      </c>
      <c r="P91">
        <v>1</v>
      </c>
      <c r="Q91">
        <v>6</v>
      </c>
      <c r="R91">
        <v>6</v>
      </c>
      <c r="S91">
        <v>6</v>
      </c>
      <c r="T91">
        <v>4</v>
      </c>
      <c r="U91">
        <f t="shared" si="8"/>
        <v>47</v>
      </c>
      <c r="V91" t="s">
        <v>4</v>
      </c>
      <c r="W91" s="2">
        <f t="shared" si="9"/>
        <v>25</v>
      </c>
      <c r="X91" s="7">
        <v>12</v>
      </c>
      <c r="Y91" t="s">
        <v>650</v>
      </c>
    </row>
    <row r="92" spans="1:25" ht="12.75">
      <c r="A92">
        <v>3</v>
      </c>
      <c r="B92" t="s">
        <v>753</v>
      </c>
      <c r="C92" t="s">
        <v>588</v>
      </c>
      <c r="D92" t="s">
        <v>118</v>
      </c>
      <c r="E92">
        <v>6</v>
      </c>
      <c r="F92">
        <v>3</v>
      </c>
      <c r="G92">
        <v>6</v>
      </c>
      <c r="H92">
        <v>2</v>
      </c>
      <c r="I92">
        <v>6</v>
      </c>
      <c r="J92">
        <v>3</v>
      </c>
      <c r="K92">
        <v>6</v>
      </c>
      <c r="L92">
        <v>3</v>
      </c>
      <c r="M92">
        <v>6</v>
      </c>
      <c r="N92">
        <v>3</v>
      </c>
      <c r="O92">
        <v>6</v>
      </c>
      <c r="P92">
        <v>1</v>
      </c>
      <c r="Q92">
        <v>6</v>
      </c>
      <c r="R92">
        <v>6</v>
      </c>
      <c r="S92">
        <v>5</v>
      </c>
      <c r="T92">
        <v>4</v>
      </c>
      <c r="U92">
        <f t="shared" si="8"/>
        <v>47</v>
      </c>
      <c r="V92" t="s">
        <v>4</v>
      </c>
      <c r="W92" s="2">
        <f t="shared" si="9"/>
        <v>25</v>
      </c>
      <c r="X92" s="7">
        <v>8</v>
      </c>
      <c r="Y92" t="s">
        <v>650</v>
      </c>
    </row>
    <row r="93" spans="1:25" ht="12.75">
      <c r="A93">
        <v>4</v>
      </c>
      <c r="B93" t="s">
        <v>14</v>
      </c>
      <c r="C93" t="s">
        <v>588</v>
      </c>
      <c r="D93" t="s">
        <v>111</v>
      </c>
      <c r="E93">
        <v>6</v>
      </c>
      <c r="F93">
        <v>3</v>
      </c>
      <c r="G93">
        <v>6</v>
      </c>
      <c r="H93">
        <v>2</v>
      </c>
      <c r="I93">
        <v>4</v>
      </c>
      <c r="J93">
        <v>3</v>
      </c>
      <c r="K93">
        <v>6</v>
      </c>
      <c r="L93">
        <v>3</v>
      </c>
      <c r="M93">
        <v>6</v>
      </c>
      <c r="N93">
        <v>3</v>
      </c>
      <c r="O93">
        <v>6</v>
      </c>
      <c r="P93">
        <v>1</v>
      </c>
      <c r="Q93">
        <v>6</v>
      </c>
      <c r="R93">
        <v>6</v>
      </c>
      <c r="S93">
        <v>6</v>
      </c>
      <c r="T93">
        <v>4</v>
      </c>
      <c r="U93">
        <f t="shared" si="8"/>
        <v>46</v>
      </c>
      <c r="V93" t="s">
        <v>4</v>
      </c>
      <c r="W93" s="2">
        <f t="shared" si="9"/>
        <v>25</v>
      </c>
      <c r="X93" s="7">
        <v>14</v>
      </c>
      <c r="Y93" t="s">
        <v>652</v>
      </c>
    </row>
    <row r="94" spans="1:25" ht="12.75">
      <c r="A94">
        <v>5</v>
      </c>
      <c r="B94" t="s">
        <v>9</v>
      </c>
      <c r="C94" t="s">
        <v>588</v>
      </c>
      <c r="D94" t="s">
        <v>125</v>
      </c>
      <c r="E94">
        <v>6</v>
      </c>
      <c r="F94">
        <v>3</v>
      </c>
      <c r="G94">
        <v>6</v>
      </c>
      <c r="H94">
        <v>2</v>
      </c>
      <c r="I94">
        <v>5</v>
      </c>
      <c r="J94">
        <v>3</v>
      </c>
      <c r="K94">
        <v>6</v>
      </c>
      <c r="L94">
        <v>3</v>
      </c>
      <c r="M94">
        <v>6</v>
      </c>
      <c r="N94">
        <v>3</v>
      </c>
      <c r="O94">
        <v>6</v>
      </c>
      <c r="P94">
        <v>1</v>
      </c>
      <c r="Q94">
        <v>5</v>
      </c>
      <c r="R94">
        <v>5</v>
      </c>
      <c r="S94">
        <v>6</v>
      </c>
      <c r="T94">
        <v>4</v>
      </c>
      <c r="U94">
        <f t="shared" si="8"/>
        <v>46</v>
      </c>
      <c r="V94" t="s">
        <v>4</v>
      </c>
      <c r="W94" s="2">
        <f t="shared" si="9"/>
        <v>24</v>
      </c>
      <c r="X94" s="7">
        <v>14</v>
      </c>
      <c r="Y94" t="s">
        <v>652</v>
      </c>
    </row>
    <row r="95" spans="1:25" ht="12.75">
      <c r="A95">
        <v>6</v>
      </c>
      <c r="B95" t="s">
        <v>816</v>
      </c>
      <c r="C95" t="s">
        <v>588</v>
      </c>
      <c r="D95" t="s">
        <v>105</v>
      </c>
      <c r="E95">
        <v>5</v>
      </c>
      <c r="F95">
        <v>3</v>
      </c>
      <c r="G95">
        <v>6</v>
      </c>
      <c r="H95">
        <v>2</v>
      </c>
      <c r="I95">
        <v>5</v>
      </c>
      <c r="J95">
        <v>3</v>
      </c>
      <c r="K95">
        <v>6</v>
      </c>
      <c r="L95">
        <v>3</v>
      </c>
      <c r="M95">
        <v>6</v>
      </c>
      <c r="N95">
        <v>3</v>
      </c>
      <c r="O95">
        <v>6</v>
      </c>
      <c r="P95">
        <v>1</v>
      </c>
      <c r="Q95">
        <v>5</v>
      </c>
      <c r="R95">
        <v>1</v>
      </c>
      <c r="S95">
        <v>6</v>
      </c>
      <c r="T95">
        <v>4</v>
      </c>
      <c r="U95">
        <f t="shared" si="8"/>
        <v>45</v>
      </c>
      <c r="V95" t="s">
        <v>4</v>
      </c>
      <c r="W95" s="2">
        <f t="shared" si="9"/>
        <v>20</v>
      </c>
      <c r="X95" s="7">
        <v>10</v>
      </c>
      <c r="Y95" t="s">
        <v>652</v>
      </c>
    </row>
    <row r="96" spans="1:24" ht="12.75">
      <c r="A96">
        <v>7</v>
      </c>
      <c r="B96" t="s">
        <v>11</v>
      </c>
      <c r="C96" t="s">
        <v>588</v>
      </c>
      <c r="D96" t="s">
        <v>105</v>
      </c>
      <c r="E96">
        <v>4</v>
      </c>
      <c r="F96">
        <v>3</v>
      </c>
      <c r="G96">
        <v>4</v>
      </c>
      <c r="H96">
        <v>2</v>
      </c>
      <c r="I96">
        <v>6</v>
      </c>
      <c r="J96">
        <v>3</v>
      </c>
      <c r="K96">
        <v>6</v>
      </c>
      <c r="L96">
        <v>3</v>
      </c>
      <c r="M96">
        <v>6</v>
      </c>
      <c r="N96">
        <v>3</v>
      </c>
      <c r="O96">
        <v>6</v>
      </c>
      <c r="P96">
        <v>1</v>
      </c>
      <c r="Q96">
        <v>6</v>
      </c>
      <c r="R96">
        <v>6</v>
      </c>
      <c r="S96">
        <v>6</v>
      </c>
      <c r="T96">
        <v>4</v>
      </c>
      <c r="U96">
        <f t="shared" si="8"/>
        <v>44</v>
      </c>
      <c r="V96" t="s">
        <v>4</v>
      </c>
      <c r="W96" s="2">
        <f t="shared" si="9"/>
        <v>25</v>
      </c>
      <c r="X96" s="7">
        <v>11</v>
      </c>
    </row>
    <row r="97" spans="1:24" ht="12.75">
      <c r="A97">
        <v>8</v>
      </c>
      <c r="B97" t="s">
        <v>42</v>
      </c>
      <c r="C97" t="s">
        <v>588</v>
      </c>
      <c r="D97" t="s">
        <v>111</v>
      </c>
      <c r="E97">
        <v>6</v>
      </c>
      <c r="F97">
        <v>3</v>
      </c>
      <c r="G97">
        <v>6</v>
      </c>
      <c r="H97">
        <v>2</v>
      </c>
      <c r="I97">
        <v>6</v>
      </c>
      <c r="J97">
        <v>3</v>
      </c>
      <c r="K97">
        <v>3</v>
      </c>
      <c r="L97">
        <v>2</v>
      </c>
      <c r="M97">
        <v>4</v>
      </c>
      <c r="N97">
        <v>2</v>
      </c>
      <c r="O97">
        <v>5</v>
      </c>
      <c r="P97">
        <v>1</v>
      </c>
      <c r="Q97">
        <v>5</v>
      </c>
      <c r="R97">
        <v>5</v>
      </c>
      <c r="S97">
        <v>5</v>
      </c>
      <c r="T97">
        <v>4</v>
      </c>
      <c r="U97">
        <f t="shared" si="8"/>
        <v>40</v>
      </c>
      <c r="V97" t="s">
        <v>4</v>
      </c>
      <c r="W97" s="2">
        <f t="shared" si="9"/>
        <v>22</v>
      </c>
      <c r="X97" s="7">
        <v>3</v>
      </c>
    </row>
    <row r="98" spans="1:24" ht="12.75">
      <c r="A98">
        <v>9</v>
      </c>
      <c r="B98" t="s">
        <v>75</v>
      </c>
      <c r="C98" t="s">
        <v>588</v>
      </c>
      <c r="D98" t="s">
        <v>111</v>
      </c>
      <c r="E98">
        <v>3</v>
      </c>
      <c r="F98">
        <v>2</v>
      </c>
      <c r="G98">
        <v>6</v>
      </c>
      <c r="H98">
        <v>2</v>
      </c>
      <c r="I98">
        <v>4</v>
      </c>
      <c r="J98">
        <v>3</v>
      </c>
      <c r="K98">
        <v>6</v>
      </c>
      <c r="L98">
        <v>3</v>
      </c>
      <c r="M98">
        <v>6</v>
      </c>
      <c r="N98">
        <v>3</v>
      </c>
      <c r="O98">
        <v>5</v>
      </c>
      <c r="P98">
        <v>1</v>
      </c>
      <c r="Q98">
        <v>3</v>
      </c>
      <c r="R98">
        <v>3</v>
      </c>
      <c r="S98">
        <v>5</v>
      </c>
      <c r="T98">
        <v>3</v>
      </c>
      <c r="U98">
        <f t="shared" si="8"/>
        <v>38</v>
      </c>
      <c r="V98" t="s">
        <v>4</v>
      </c>
      <c r="W98" s="2">
        <f t="shared" si="9"/>
        <v>20</v>
      </c>
      <c r="X98" s="7">
        <v>8</v>
      </c>
    </row>
    <row r="99" spans="1:24" ht="12.75">
      <c r="A99">
        <v>10</v>
      </c>
      <c r="B99" t="s">
        <v>61</v>
      </c>
      <c r="C99" t="s">
        <v>588</v>
      </c>
      <c r="D99" t="s">
        <v>118</v>
      </c>
      <c r="E99">
        <v>4</v>
      </c>
      <c r="F99">
        <v>3</v>
      </c>
      <c r="G99">
        <v>6</v>
      </c>
      <c r="H99">
        <v>2</v>
      </c>
      <c r="I99">
        <v>4</v>
      </c>
      <c r="J99">
        <v>3</v>
      </c>
      <c r="K99">
        <v>6</v>
      </c>
      <c r="L99">
        <v>3</v>
      </c>
      <c r="M99">
        <v>5</v>
      </c>
      <c r="N99">
        <v>3</v>
      </c>
      <c r="O99">
        <v>3</v>
      </c>
      <c r="P99">
        <v>1</v>
      </c>
      <c r="Q99">
        <v>3</v>
      </c>
      <c r="R99">
        <v>3</v>
      </c>
      <c r="S99">
        <v>6</v>
      </c>
      <c r="T99">
        <v>4</v>
      </c>
      <c r="U99">
        <f t="shared" si="8"/>
        <v>37</v>
      </c>
      <c r="V99" t="s">
        <v>4</v>
      </c>
      <c r="W99" s="2">
        <f t="shared" si="9"/>
        <v>22</v>
      </c>
      <c r="X99" s="7">
        <v>14</v>
      </c>
    </row>
    <row r="100" spans="1:24" ht="12.75">
      <c r="A100">
        <v>11</v>
      </c>
      <c r="B100" t="s">
        <v>43</v>
      </c>
      <c r="C100" t="s">
        <v>588</v>
      </c>
      <c r="D100" t="s">
        <v>111</v>
      </c>
      <c r="E100">
        <v>1</v>
      </c>
      <c r="F100">
        <v>1</v>
      </c>
      <c r="G100">
        <v>5</v>
      </c>
      <c r="H100">
        <v>2</v>
      </c>
      <c r="I100">
        <v>1</v>
      </c>
      <c r="J100">
        <v>1</v>
      </c>
      <c r="K100">
        <v>6</v>
      </c>
      <c r="L100">
        <v>3</v>
      </c>
      <c r="M100">
        <v>5</v>
      </c>
      <c r="N100">
        <v>3</v>
      </c>
      <c r="O100">
        <v>6</v>
      </c>
      <c r="P100">
        <v>1</v>
      </c>
      <c r="Q100">
        <v>4</v>
      </c>
      <c r="R100">
        <v>4</v>
      </c>
      <c r="S100">
        <v>4</v>
      </c>
      <c r="T100">
        <v>3</v>
      </c>
      <c r="U100">
        <f t="shared" si="8"/>
        <v>32</v>
      </c>
      <c r="V100" t="s">
        <v>4</v>
      </c>
      <c r="W100" s="2">
        <f t="shared" si="9"/>
        <v>18</v>
      </c>
      <c r="X100" s="7">
        <v>9</v>
      </c>
    </row>
    <row r="101" spans="1:24" ht="12.75">
      <c r="A101">
        <v>12</v>
      </c>
      <c r="B101" t="s">
        <v>52</v>
      </c>
      <c r="C101" t="s">
        <v>588</v>
      </c>
      <c r="D101" t="s">
        <v>105</v>
      </c>
      <c r="E101">
        <v>3</v>
      </c>
      <c r="F101">
        <v>2</v>
      </c>
      <c r="G101">
        <v>4</v>
      </c>
      <c r="H101">
        <v>2</v>
      </c>
      <c r="I101">
        <v>5</v>
      </c>
      <c r="J101">
        <v>3</v>
      </c>
      <c r="K101">
        <v>5</v>
      </c>
      <c r="L101">
        <v>3</v>
      </c>
      <c r="M101">
        <v>5</v>
      </c>
      <c r="N101">
        <v>3</v>
      </c>
      <c r="O101">
        <v>4</v>
      </c>
      <c r="P101">
        <v>1</v>
      </c>
      <c r="Q101">
        <v>0</v>
      </c>
      <c r="R101">
        <v>0</v>
      </c>
      <c r="S101">
        <v>5</v>
      </c>
      <c r="T101">
        <v>4</v>
      </c>
      <c r="U101">
        <f t="shared" si="8"/>
        <v>31</v>
      </c>
      <c r="V101" t="s">
        <v>4</v>
      </c>
      <c r="W101" s="2">
        <f t="shared" si="9"/>
        <v>18</v>
      </c>
      <c r="X101" s="7">
        <v>10</v>
      </c>
    </row>
    <row r="103" spans="1:25" ht="13.5" thickBot="1">
      <c r="A103" s="168" t="s">
        <v>557</v>
      </c>
      <c r="B103" s="168" t="s">
        <v>1</v>
      </c>
      <c r="C103" s="168" t="s">
        <v>558</v>
      </c>
      <c r="D103" s="168" t="s">
        <v>2</v>
      </c>
      <c r="E103" s="237" t="s">
        <v>108</v>
      </c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169" t="s">
        <v>240</v>
      </c>
      <c r="Y103" s="170" t="s">
        <v>811</v>
      </c>
    </row>
    <row r="104" spans="1:24" ht="13.5" thickTop="1">
      <c r="A104">
        <v>1</v>
      </c>
      <c r="B104" t="s">
        <v>196</v>
      </c>
      <c r="C104" t="s">
        <v>818</v>
      </c>
      <c r="D104" t="s">
        <v>111</v>
      </c>
      <c r="E104">
        <v>4</v>
      </c>
      <c r="F104">
        <v>2</v>
      </c>
      <c r="G104">
        <v>4</v>
      </c>
      <c r="H104">
        <v>2</v>
      </c>
      <c r="I104">
        <v>5</v>
      </c>
      <c r="J104">
        <v>3</v>
      </c>
      <c r="K104">
        <v>4</v>
      </c>
      <c r="L104">
        <v>3</v>
      </c>
      <c r="M104">
        <v>6</v>
      </c>
      <c r="N104">
        <v>3</v>
      </c>
      <c r="O104">
        <v>5</v>
      </c>
      <c r="P104">
        <v>1</v>
      </c>
      <c r="Q104">
        <v>6</v>
      </c>
      <c r="R104">
        <v>6</v>
      </c>
      <c r="S104">
        <v>6</v>
      </c>
      <c r="T104">
        <v>4</v>
      </c>
      <c r="U104">
        <f>SUM(E104+G104+I104+K104+M104+O104+Q104+S104)</f>
        <v>40</v>
      </c>
      <c r="V104" t="s">
        <v>4</v>
      </c>
      <c r="W104" s="2">
        <f>SUM(F104+H104+J104+L104+N104+P104+R104+T104)</f>
        <v>24</v>
      </c>
      <c r="X104" s="7">
        <v>9</v>
      </c>
    </row>
    <row r="105" spans="1:24" ht="12.75">
      <c r="A105">
        <v>2</v>
      </c>
      <c r="B105" t="s">
        <v>80</v>
      </c>
      <c r="C105" t="s">
        <v>818</v>
      </c>
      <c r="D105" t="s">
        <v>121</v>
      </c>
      <c r="E105">
        <v>5</v>
      </c>
      <c r="F105">
        <v>3</v>
      </c>
      <c r="G105">
        <v>5</v>
      </c>
      <c r="H105">
        <v>2</v>
      </c>
      <c r="I105">
        <v>5</v>
      </c>
      <c r="J105">
        <v>3</v>
      </c>
      <c r="K105">
        <v>6</v>
      </c>
      <c r="L105">
        <v>3</v>
      </c>
      <c r="M105">
        <v>3</v>
      </c>
      <c r="N105">
        <v>3</v>
      </c>
      <c r="O105">
        <v>6</v>
      </c>
      <c r="P105">
        <v>1</v>
      </c>
      <c r="Q105">
        <v>4</v>
      </c>
      <c r="R105">
        <v>4</v>
      </c>
      <c r="S105">
        <v>4</v>
      </c>
      <c r="T105">
        <v>3</v>
      </c>
      <c r="U105">
        <f>SUM(E105+G105+I105+K105+M105+O105+Q105+S105)</f>
        <v>38</v>
      </c>
      <c r="V105" t="s">
        <v>4</v>
      </c>
      <c r="W105" s="2">
        <f>SUM(F105+H105+J105+L105+N105+P105+R105+T105)</f>
        <v>22</v>
      </c>
      <c r="X105" s="7">
        <v>9</v>
      </c>
    </row>
    <row r="106" spans="1:24" ht="12.75">
      <c r="A106">
        <v>3</v>
      </c>
      <c r="B106" t="s">
        <v>66</v>
      </c>
      <c r="C106" t="s">
        <v>818</v>
      </c>
      <c r="D106" t="s">
        <v>111</v>
      </c>
      <c r="E106">
        <v>5</v>
      </c>
      <c r="F106">
        <v>3</v>
      </c>
      <c r="G106">
        <v>5</v>
      </c>
      <c r="H106">
        <v>2</v>
      </c>
      <c r="I106">
        <v>6</v>
      </c>
      <c r="J106">
        <v>3</v>
      </c>
      <c r="K106">
        <v>6</v>
      </c>
      <c r="L106">
        <v>3</v>
      </c>
      <c r="M106">
        <v>5</v>
      </c>
      <c r="N106">
        <v>3</v>
      </c>
      <c r="O106">
        <v>3</v>
      </c>
      <c r="P106">
        <v>1</v>
      </c>
      <c r="Q106">
        <v>3</v>
      </c>
      <c r="R106">
        <v>3</v>
      </c>
      <c r="S106">
        <v>3</v>
      </c>
      <c r="T106">
        <v>2</v>
      </c>
      <c r="U106">
        <f>SUM(E106+G106+I106+K106+M106+O106+Q106+S106)</f>
        <v>36</v>
      </c>
      <c r="V106" t="s">
        <v>4</v>
      </c>
      <c r="W106" s="2">
        <f>SUM(F106+H106+J106+L106+N106+P106+R106+T106)</f>
        <v>20</v>
      </c>
      <c r="X106" s="7">
        <v>8</v>
      </c>
    </row>
    <row r="107" spans="1:24" ht="12.75">
      <c r="A107">
        <v>4</v>
      </c>
      <c r="B107" t="s">
        <v>68</v>
      </c>
      <c r="C107" t="s">
        <v>818</v>
      </c>
      <c r="D107" t="s">
        <v>111</v>
      </c>
      <c r="E107">
        <v>3</v>
      </c>
      <c r="F107">
        <v>3</v>
      </c>
      <c r="G107">
        <v>4</v>
      </c>
      <c r="H107">
        <v>2</v>
      </c>
      <c r="I107">
        <v>4</v>
      </c>
      <c r="J107">
        <v>3</v>
      </c>
      <c r="K107">
        <v>4</v>
      </c>
      <c r="L107">
        <v>2</v>
      </c>
      <c r="M107">
        <v>5</v>
      </c>
      <c r="N107">
        <v>3</v>
      </c>
      <c r="O107">
        <v>5</v>
      </c>
      <c r="P107">
        <v>1</v>
      </c>
      <c r="Q107">
        <v>4</v>
      </c>
      <c r="R107">
        <v>4</v>
      </c>
      <c r="S107">
        <v>4</v>
      </c>
      <c r="T107">
        <v>4</v>
      </c>
      <c r="U107">
        <f>SUM(E107+G107+I107+K107+M107+O107+Q107+S107)</f>
        <v>33</v>
      </c>
      <c r="V107" t="s">
        <v>4</v>
      </c>
      <c r="W107" s="2">
        <f>SUM(F107+H107+J107+L107+N107+P107+R107+T107)</f>
        <v>22</v>
      </c>
      <c r="X107" s="7">
        <v>6</v>
      </c>
    </row>
    <row r="108" spans="1:24" ht="12.75">
      <c r="A108">
        <v>5</v>
      </c>
      <c r="B108" t="s">
        <v>819</v>
      </c>
      <c r="C108" t="s">
        <v>818</v>
      </c>
      <c r="D108" t="s">
        <v>121</v>
      </c>
      <c r="E108">
        <v>5</v>
      </c>
      <c r="F108">
        <v>3</v>
      </c>
      <c r="G108">
        <v>5</v>
      </c>
      <c r="H108">
        <v>2</v>
      </c>
      <c r="I108">
        <v>4</v>
      </c>
      <c r="J108">
        <v>3</v>
      </c>
      <c r="K108">
        <v>4</v>
      </c>
      <c r="L108">
        <v>1</v>
      </c>
      <c r="M108">
        <v>6</v>
      </c>
      <c r="N108">
        <v>3</v>
      </c>
      <c r="O108">
        <v>5</v>
      </c>
      <c r="P108">
        <v>1</v>
      </c>
      <c r="Q108">
        <v>2</v>
      </c>
      <c r="R108">
        <v>2</v>
      </c>
      <c r="S108">
        <v>2</v>
      </c>
      <c r="T108">
        <v>1</v>
      </c>
      <c r="U108">
        <f>SUM(E108+G108+I108+K108+M108+O108+Q108+S108)</f>
        <v>33</v>
      </c>
      <c r="V108" t="s">
        <v>4</v>
      </c>
      <c r="W108" s="2">
        <f>SUM(F108+H108+J108+L108+N108+P108+R108+T108)</f>
        <v>16</v>
      </c>
      <c r="X108" s="7">
        <v>13</v>
      </c>
    </row>
  </sheetData>
  <sheetProtection/>
  <mergeCells count="15">
    <mergeCell ref="A2:Y2"/>
    <mergeCell ref="E4:W4"/>
    <mergeCell ref="E8:W8"/>
    <mergeCell ref="E22:W22"/>
    <mergeCell ref="E39:W39"/>
    <mergeCell ref="E78:W78"/>
    <mergeCell ref="E81:W81"/>
    <mergeCell ref="E89:W89"/>
    <mergeCell ref="E103:W103"/>
    <mergeCell ref="E46:W46"/>
    <mergeCell ref="E58:W58"/>
    <mergeCell ref="E62:W62"/>
    <mergeCell ref="E67:W67"/>
    <mergeCell ref="E70:W70"/>
    <mergeCell ref="E74:W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9">
      <selection activeCell="D113" sqref="D113"/>
    </sheetView>
  </sheetViews>
  <sheetFormatPr defaultColWidth="9.140625" defaultRowHeight="12.75"/>
  <cols>
    <col min="3" max="3" width="16.7109375" style="0" customWidth="1"/>
    <col min="4" max="4" width="12.8515625" style="0" customWidth="1"/>
  </cols>
  <sheetData>
    <row r="1" spans="2:8" ht="18">
      <c r="B1" s="10"/>
      <c r="C1" s="144" t="s">
        <v>820</v>
      </c>
      <c r="D1" s="144"/>
      <c r="E1" s="144"/>
      <c r="F1" s="144"/>
      <c r="G1" s="144"/>
      <c r="H1" s="7"/>
    </row>
    <row r="2" spans="2:8" ht="12.75">
      <c r="B2" s="10"/>
      <c r="H2" s="7"/>
    </row>
    <row r="3" spans="1:8" ht="12.75">
      <c r="A3" s="40" t="s">
        <v>821</v>
      </c>
      <c r="B3" s="82" t="s">
        <v>107</v>
      </c>
      <c r="C3" s="42" t="s">
        <v>1</v>
      </c>
      <c r="D3" s="42" t="s">
        <v>238</v>
      </c>
      <c r="E3" s="42" t="s">
        <v>822</v>
      </c>
      <c r="F3" s="42" t="s">
        <v>823</v>
      </c>
      <c r="G3" s="42" t="s">
        <v>824</v>
      </c>
      <c r="H3" s="82" t="s">
        <v>109</v>
      </c>
    </row>
    <row r="4" spans="1:8" ht="12.75">
      <c r="A4" s="40"/>
      <c r="B4" s="82"/>
      <c r="C4" s="42"/>
      <c r="D4" s="42"/>
      <c r="E4" s="42"/>
      <c r="F4" s="42"/>
      <c r="G4" s="42"/>
      <c r="H4" s="82"/>
    </row>
    <row r="5" spans="1:8" ht="12.75">
      <c r="A5" s="40" t="s">
        <v>812</v>
      </c>
      <c r="B5" s="82">
        <v>1</v>
      </c>
      <c r="C5" s="42" t="s">
        <v>825</v>
      </c>
      <c r="D5" s="42" t="s">
        <v>13</v>
      </c>
      <c r="E5" s="42">
        <v>40</v>
      </c>
      <c r="F5" s="42">
        <v>22</v>
      </c>
      <c r="G5" s="42">
        <v>25</v>
      </c>
      <c r="H5" s="82"/>
    </row>
    <row r="6" spans="1:8" ht="12.75">
      <c r="A6" s="40"/>
      <c r="B6" s="82">
        <v>2</v>
      </c>
      <c r="C6" s="42" t="s">
        <v>826</v>
      </c>
      <c r="D6" s="42" t="s">
        <v>3</v>
      </c>
      <c r="E6" s="42">
        <v>36</v>
      </c>
      <c r="F6" s="42">
        <v>22</v>
      </c>
      <c r="G6" s="42">
        <v>29</v>
      </c>
      <c r="H6" s="82"/>
    </row>
    <row r="7" spans="1:8" ht="12.75">
      <c r="A7" s="40"/>
      <c r="B7" s="82">
        <v>3</v>
      </c>
      <c r="C7" s="42" t="s">
        <v>220</v>
      </c>
      <c r="D7" s="42" t="s">
        <v>6</v>
      </c>
      <c r="E7" s="42">
        <v>33</v>
      </c>
      <c r="F7" s="42">
        <v>20</v>
      </c>
      <c r="G7" s="42">
        <v>28</v>
      </c>
      <c r="H7" s="82"/>
    </row>
    <row r="8" spans="1:8" ht="12.75">
      <c r="A8" s="40"/>
      <c r="B8" s="82">
        <v>4</v>
      </c>
      <c r="C8" s="42" t="s">
        <v>204</v>
      </c>
      <c r="D8" s="42" t="s">
        <v>13</v>
      </c>
      <c r="E8" s="42">
        <v>32</v>
      </c>
      <c r="F8" s="42">
        <v>20</v>
      </c>
      <c r="G8" s="42">
        <v>16</v>
      </c>
      <c r="H8" s="82"/>
    </row>
    <row r="9" spans="1:8" ht="12.75">
      <c r="A9" s="40"/>
      <c r="B9" s="82">
        <v>5</v>
      </c>
      <c r="C9" s="42" t="s">
        <v>827</v>
      </c>
      <c r="D9" s="42" t="s">
        <v>13</v>
      </c>
      <c r="E9" s="42">
        <v>31</v>
      </c>
      <c r="F9" s="42">
        <v>19</v>
      </c>
      <c r="G9" s="42">
        <v>17</v>
      </c>
      <c r="H9" s="82"/>
    </row>
    <row r="10" spans="1:8" ht="12.75">
      <c r="A10" s="40"/>
      <c r="B10" s="82"/>
      <c r="C10" s="42"/>
      <c r="D10" s="42"/>
      <c r="E10" s="42"/>
      <c r="F10" s="42"/>
      <c r="G10" s="42"/>
      <c r="H10" s="82"/>
    </row>
    <row r="11" spans="1:8" ht="12.75">
      <c r="A11" s="40" t="s">
        <v>813</v>
      </c>
      <c r="B11" s="82">
        <v>1</v>
      </c>
      <c r="C11" s="42" t="s">
        <v>78</v>
      </c>
      <c r="D11" s="42" t="s">
        <v>13</v>
      </c>
      <c r="E11" s="42">
        <v>46</v>
      </c>
      <c r="F11" s="42">
        <v>26</v>
      </c>
      <c r="G11" s="42">
        <v>29</v>
      </c>
      <c r="H11" s="82" t="s">
        <v>115</v>
      </c>
    </row>
    <row r="12" spans="1:8" ht="12.75">
      <c r="A12" s="40"/>
      <c r="B12" s="82">
        <v>2</v>
      </c>
      <c r="C12" s="42" t="s">
        <v>93</v>
      </c>
      <c r="D12" s="42" t="s">
        <v>13</v>
      </c>
      <c r="E12" s="42">
        <v>44</v>
      </c>
      <c r="F12" s="42">
        <v>25</v>
      </c>
      <c r="G12" s="42">
        <v>34</v>
      </c>
      <c r="H12" s="82" t="s">
        <v>120</v>
      </c>
    </row>
    <row r="13" spans="1:8" ht="12.75">
      <c r="A13" s="40"/>
      <c r="B13" s="82">
        <v>3</v>
      </c>
      <c r="C13" s="42" t="s">
        <v>70</v>
      </c>
      <c r="D13" s="42" t="s">
        <v>6</v>
      </c>
      <c r="E13" s="42">
        <v>42</v>
      </c>
      <c r="F13" s="42">
        <v>25</v>
      </c>
      <c r="G13" s="42">
        <v>33</v>
      </c>
      <c r="H13" s="82" t="s">
        <v>120</v>
      </c>
    </row>
    <row r="14" spans="1:8" ht="12.75">
      <c r="A14" s="40"/>
      <c r="B14" s="82">
        <v>4</v>
      </c>
      <c r="C14" s="42" t="s">
        <v>77</v>
      </c>
      <c r="D14" s="42" t="s">
        <v>13</v>
      </c>
      <c r="E14" s="42">
        <v>41</v>
      </c>
      <c r="F14" s="42">
        <v>24</v>
      </c>
      <c r="G14" s="42">
        <v>30</v>
      </c>
      <c r="H14" s="82"/>
    </row>
    <row r="15" spans="1:8" ht="12.75">
      <c r="A15" s="40"/>
      <c r="B15" s="82">
        <v>5</v>
      </c>
      <c r="C15" s="42" t="s">
        <v>79</v>
      </c>
      <c r="D15" s="42" t="s">
        <v>5</v>
      </c>
      <c r="E15" s="42">
        <v>41</v>
      </c>
      <c r="F15" s="42">
        <v>24</v>
      </c>
      <c r="G15" s="42">
        <v>36</v>
      </c>
      <c r="H15" s="82"/>
    </row>
    <row r="16" spans="1:8" ht="12.75">
      <c r="A16" s="40"/>
      <c r="B16" s="82">
        <v>6</v>
      </c>
      <c r="C16" s="42" t="s">
        <v>87</v>
      </c>
      <c r="D16" s="42" t="s">
        <v>13</v>
      </c>
      <c r="E16" s="42">
        <v>41</v>
      </c>
      <c r="F16" s="42">
        <v>23</v>
      </c>
      <c r="G16" s="42">
        <v>33</v>
      </c>
      <c r="H16" s="82"/>
    </row>
    <row r="17" spans="1:8" ht="12.75">
      <c r="A17" s="40"/>
      <c r="B17" s="82">
        <v>7</v>
      </c>
      <c r="C17" s="42" t="s">
        <v>828</v>
      </c>
      <c r="D17" s="42" t="s">
        <v>3</v>
      </c>
      <c r="E17" s="42">
        <v>40</v>
      </c>
      <c r="F17" s="42">
        <v>23</v>
      </c>
      <c r="G17" s="42">
        <v>8</v>
      </c>
      <c r="H17" s="82"/>
    </row>
    <row r="18" spans="1:8" ht="12.75">
      <c r="A18" s="40"/>
      <c r="B18" s="82">
        <v>8</v>
      </c>
      <c r="C18" s="42" t="s">
        <v>222</v>
      </c>
      <c r="D18" s="42" t="s">
        <v>13</v>
      </c>
      <c r="E18" s="42">
        <v>39</v>
      </c>
      <c r="F18" s="42">
        <v>21</v>
      </c>
      <c r="G18" s="42">
        <v>26</v>
      </c>
      <c r="H18" s="82"/>
    </row>
    <row r="19" spans="1:8" ht="12.75">
      <c r="A19" s="40"/>
      <c r="B19" s="82">
        <v>9</v>
      </c>
      <c r="C19" s="42" t="s">
        <v>224</v>
      </c>
      <c r="D19" s="42" t="s">
        <v>13</v>
      </c>
      <c r="E19" s="42">
        <v>35</v>
      </c>
      <c r="F19" s="42">
        <v>21</v>
      </c>
      <c r="G19" s="42">
        <v>23</v>
      </c>
      <c r="H19" s="82"/>
    </row>
    <row r="20" spans="1:8" ht="12.75">
      <c r="A20" s="40"/>
      <c r="B20" s="82">
        <v>10</v>
      </c>
      <c r="C20" s="42" t="s">
        <v>194</v>
      </c>
      <c r="D20" s="42" t="s">
        <v>13</v>
      </c>
      <c r="E20" s="42">
        <v>35</v>
      </c>
      <c r="F20" s="42">
        <v>20</v>
      </c>
      <c r="G20" s="42">
        <v>28</v>
      </c>
      <c r="H20" s="82"/>
    </row>
    <row r="21" spans="1:8" ht="12.75">
      <c r="A21" s="40"/>
      <c r="B21" s="82">
        <v>11</v>
      </c>
      <c r="C21" s="42" t="s">
        <v>71</v>
      </c>
      <c r="D21" s="42" t="s">
        <v>3</v>
      </c>
      <c r="E21" s="42">
        <v>35</v>
      </c>
      <c r="F21" s="42">
        <v>20</v>
      </c>
      <c r="G21" s="42">
        <v>19</v>
      </c>
      <c r="H21" s="82"/>
    </row>
    <row r="22" spans="1:8" ht="12.75">
      <c r="A22" s="40"/>
      <c r="B22" s="82">
        <v>12</v>
      </c>
      <c r="C22" s="42" t="s">
        <v>17</v>
      </c>
      <c r="D22" s="42" t="s">
        <v>10</v>
      </c>
      <c r="E22" s="42">
        <v>31</v>
      </c>
      <c r="F22" s="42">
        <v>16</v>
      </c>
      <c r="G22" s="42">
        <v>22</v>
      </c>
      <c r="H22" s="82"/>
    </row>
    <row r="23" spans="1:8" ht="12.75">
      <c r="A23" s="40"/>
      <c r="B23" s="82">
        <v>13</v>
      </c>
      <c r="C23" s="42" t="s">
        <v>806</v>
      </c>
      <c r="D23" s="42" t="s">
        <v>13</v>
      </c>
      <c r="E23" s="42">
        <v>30</v>
      </c>
      <c r="F23" s="42">
        <v>20</v>
      </c>
      <c r="G23" s="42">
        <v>20</v>
      </c>
      <c r="H23" s="82"/>
    </row>
    <row r="24" spans="1:8" ht="12.75">
      <c r="A24" s="40"/>
      <c r="B24" s="82">
        <v>14</v>
      </c>
      <c r="C24" s="42" t="s">
        <v>829</v>
      </c>
      <c r="D24" s="42" t="s">
        <v>6</v>
      </c>
      <c r="E24" s="42">
        <v>30</v>
      </c>
      <c r="F24" s="42">
        <v>19</v>
      </c>
      <c r="G24" s="42">
        <v>26</v>
      </c>
      <c r="H24" s="82"/>
    </row>
    <row r="25" spans="1:8" ht="12.75">
      <c r="A25" s="40"/>
      <c r="B25" s="82">
        <v>15</v>
      </c>
      <c r="C25" s="42" t="s">
        <v>219</v>
      </c>
      <c r="D25" s="42" t="s">
        <v>13</v>
      </c>
      <c r="E25" s="42">
        <v>28</v>
      </c>
      <c r="F25" s="42">
        <v>18</v>
      </c>
      <c r="G25" s="42">
        <v>16</v>
      </c>
      <c r="H25" s="82"/>
    </row>
    <row r="26" spans="1:8" ht="12.75">
      <c r="A26" s="40"/>
      <c r="B26" s="82">
        <v>16</v>
      </c>
      <c r="C26" s="42" t="s">
        <v>830</v>
      </c>
      <c r="D26" s="42" t="s">
        <v>5</v>
      </c>
      <c r="E26" s="42">
        <v>24</v>
      </c>
      <c r="F26" s="42">
        <v>17</v>
      </c>
      <c r="G26" s="42">
        <v>20</v>
      </c>
      <c r="H26" s="82"/>
    </row>
    <row r="27" spans="1:8" ht="12.75">
      <c r="A27" s="40"/>
      <c r="B27" s="82"/>
      <c r="C27" s="42"/>
      <c r="D27" s="42"/>
      <c r="E27" s="42"/>
      <c r="F27" s="42"/>
      <c r="G27" s="42"/>
      <c r="H27" s="82"/>
    </row>
    <row r="28" spans="1:8" ht="12.75">
      <c r="A28" s="40" t="s">
        <v>814</v>
      </c>
      <c r="B28" s="82">
        <v>1</v>
      </c>
      <c r="C28" s="42" t="s">
        <v>34</v>
      </c>
      <c r="D28" s="42" t="s">
        <v>5</v>
      </c>
      <c r="E28" s="42">
        <v>48</v>
      </c>
      <c r="F28" s="42">
        <v>26</v>
      </c>
      <c r="G28" s="42">
        <v>41</v>
      </c>
      <c r="H28" s="82" t="s">
        <v>115</v>
      </c>
    </row>
    <row r="29" spans="1:8" ht="12.75">
      <c r="A29" s="40"/>
      <c r="B29" s="82">
        <v>2</v>
      </c>
      <c r="C29" s="42" t="s">
        <v>73</v>
      </c>
      <c r="D29" s="42" t="s">
        <v>6</v>
      </c>
      <c r="E29" s="42">
        <v>48</v>
      </c>
      <c r="F29" s="42">
        <v>26</v>
      </c>
      <c r="G29" s="42">
        <v>40</v>
      </c>
      <c r="H29" s="82" t="s">
        <v>115</v>
      </c>
    </row>
    <row r="30" spans="1:8" ht="12.75">
      <c r="A30" s="40"/>
      <c r="B30" s="82">
        <v>3</v>
      </c>
      <c r="C30" s="42" t="s">
        <v>753</v>
      </c>
      <c r="D30" s="42" t="s">
        <v>3</v>
      </c>
      <c r="E30" s="42">
        <v>47</v>
      </c>
      <c r="F30" s="42">
        <v>26</v>
      </c>
      <c r="G30" s="42">
        <v>32</v>
      </c>
      <c r="H30" s="82" t="s">
        <v>115</v>
      </c>
    </row>
    <row r="31" spans="1:8" ht="12.75">
      <c r="A31" s="40"/>
      <c r="B31" s="82">
        <v>4</v>
      </c>
      <c r="C31" s="42" t="s">
        <v>7</v>
      </c>
      <c r="D31" s="42" t="s">
        <v>5</v>
      </c>
      <c r="E31" s="42">
        <v>47</v>
      </c>
      <c r="F31" s="42">
        <v>26</v>
      </c>
      <c r="G31" s="42">
        <v>34</v>
      </c>
      <c r="H31" s="82" t="s">
        <v>115</v>
      </c>
    </row>
    <row r="32" spans="1:8" ht="12.75">
      <c r="A32" s="40"/>
      <c r="B32" s="82">
        <v>5</v>
      </c>
      <c r="C32" s="42" t="s">
        <v>14</v>
      </c>
      <c r="D32" s="42" t="s">
        <v>13</v>
      </c>
      <c r="E32" s="42">
        <v>46</v>
      </c>
      <c r="F32" s="42">
        <v>25</v>
      </c>
      <c r="G32" s="42">
        <v>39</v>
      </c>
      <c r="H32" s="82" t="s">
        <v>115</v>
      </c>
    </row>
    <row r="33" spans="1:8" ht="12.75">
      <c r="A33" s="40"/>
      <c r="B33" s="82">
        <v>6</v>
      </c>
      <c r="C33" s="42" t="s">
        <v>754</v>
      </c>
      <c r="D33" s="42" t="s">
        <v>3</v>
      </c>
      <c r="E33" s="42">
        <v>46</v>
      </c>
      <c r="F33" s="42">
        <v>25</v>
      </c>
      <c r="G33" s="42">
        <v>36</v>
      </c>
      <c r="H33" s="82" t="s">
        <v>115</v>
      </c>
    </row>
    <row r="34" spans="1:8" ht="12.75">
      <c r="A34" s="40"/>
      <c r="B34" s="82">
        <v>7</v>
      </c>
      <c r="C34" s="42" t="s">
        <v>11</v>
      </c>
      <c r="D34" s="42" t="s">
        <v>6</v>
      </c>
      <c r="E34" s="42">
        <v>46</v>
      </c>
      <c r="F34" s="42">
        <v>25</v>
      </c>
      <c r="G34" s="42">
        <v>36</v>
      </c>
      <c r="H34" s="82" t="s">
        <v>115</v>
      </c>
    </row>
    <row r="35" spans="1:8" ht="12.75">
      <c r="A35" s="40"/>
      <c r="B35" s="82">
        <v>8</v>
      </c>
      <c r="C35" s="42" t="s">
        <v>58</v>
      </c>
      <c r="D35" s="42" t="s">
        <v>6</v>
      </c>
      <c r="E35" s="42">
        <v>45</v>
      </c>
      <c r="F35" s="42">
        <v>26</v>
      </c>
      <c r="G35" s="42">
        <v>32</v>
      </c>
      <c r="H35" s="82" t="s">
        <v>120</v>
      </c>
    </row>
    <row r="36" spans="1:8" ht="12.75">
      <c r="A36" s="40"/>
      <c r="B36" s="82">
        <v>9</v>
      </c>
      <c r="C36" s="42" t="s">
        <v>74</v>
      </c>
      <c r="D36" s="42" t="s">
        <v>3</v>
      </c>
      <c r="E36" s="42">
        <v>45</v>
      </c>
      <c r="F36" s="42">
        <v>23</v>
      </c>
      <c r="G36" s="42">
        <v>29</v>
      </c>
      <c r="H36" s="82" t="s">
        <v>120</v>
      </c>
    </row>
    <row r="37" spans="1:8" ht="12.75">
      <c r="A37" s="40"/>
      <c r="B37" s="82">
        <v>10</v>
      </c>
      <c r="C37" s="42" t="s">
        <v>8</v>
      </c>
      <c r="D37" s="42" t="s">
        <v>6</v>
      </c>
      <c r="E37" s="42">
        <v>44</v>
      </c>
      <c r="F37" s="42">
        <v>24</v>
      </c>
      <c r="G37" s="42">
        <v>31</v>
      </c>
      <c r="H37" s="82" t="s">
        <v>120</v>
      </c>
    </row>
    <row r="38" spans="1:8" ht="12.75">
      <c r="A38" s="40"/>
      <c r="B38" s="82">
        <v>11</v>
      </c>
      <c r="C38" s="42" t="s">
        <v>221</v>
      </c>
      <c r="D38" s="42" t="s">
        <v>13</v>
      </c>
      <c r="E38" s="42">
        <v>44</v>
      </c>
      <c r="F38" s="42">
        <v>23</v>
      </c>
      <c r="G38" s="42">
        <v>33</v>
      </c>
      <c r="H38" s="82" t="s">
        <v>120</v>
      </c>
    </row>
    <row r="39" spans="1:8" ht="12.75">
      <c r="A39" s="40"/>
      <c r="B39" s="82">
        <v>12</v>
      </c>
      <c r="C39" s="42" t="s">
        <v>12</v>
      </c>
      <c r="D39" s="42" t="s">
        <v>13</v>
      </c>
      <c r="E39" s="42">
        <v>42</v>
      </c>
      <c r="F39" s="42">
        <v>23</v>
      </c>
      <c r="G39" s="42">
        <v>24</v>
      </c>
      <c r="H39" s="82" t="s">
        <v>120</v>
      </c>
    </row>
    <row r="40" spans="1:8" ht="12.75">
      <c r="A40" s="40"/>
      <c r="B40" s="82">
        <v>13</v>
      </c>
      <c r="C40" s="42" t="s">
        <v>42</v>
      </c>
      <c r="D40" s="42" t="s">
        <v>13</v>
      </c>
      <c r="E40" s="42">
        <v>42</v>
      </c>
      <c r="F40" s="42">
        <v>23</v>
      </c>
      <c r="G40" s="42">
        <v>26</v>
      </c>
      <c r="H40" s="82" t="s">
        <v>120</v>
      </c>
    </row>
    <row r="41" spans="1:8" ht="12.75">
      <c r="A41" s="40"/>
      <c r="B41" s="82">
        <v>14</v>
      </c>
      <c r="C41" s="42" t="s">
        <v>100</v>
      </c>
      <c r="D41" s="42" t="s">
        <v>5</v>
      </c>
      <c r="E41" s="42">
        <v>41</v>
      </c>
      <c r="F41" s="42">
        <v>23</v>
      </c>
      <c r="G41" s="42">
        <v>16</v>
      </c>
      <c r="H41" s="82"/>
    </row>
    <row r="42" spans="1:8" ht="12.75">
      <c r="A42" s="40"/>
      <c r="B42" s="82">
        <v>15</v>
      </c>
      <c r="C42" s="42" t="s">
        <v>43</v>
      </c>
      <c r="D42" s="42" t="s">
        <v>13</v>
      </c>
      <c r="E42" s="42">
        <v>37</v>
      </c>
      <c r="F42" s="42">
        <v>23</v>
      </c>
      <c r="G42" s="42">
        <v>29</v>
      </c>
      <c r="H42" s="82"/>
    </row>
    <row r="43" spans="1:8" ht="12.75">
      <c r="A43" s="40"/>
      <c r="B43" s="82"/>
      <c r="H43" s="7"/>
    </row>
    <row r="44" spans="1:8" ht="12.75">
      <c r="A44" s="40"/>
      <c r="B44" s="82"/>
      <c r="C44" s="42"/>
      <c r="D44" s="42"/>
      <c r="E44" s="42"/>
      <c r="F44" s="42"/>
      <c r="G44" s="42"/>
      <c r="H44" s="82"/>
    </row>
    <row r="45" spans="1:8" ht="12.75">
      <c r="A45" s="40"/>
      <c r="B45" s="82"/>
      <c r="C45" s="42"/>
      <c r="D45" s="42"/>
      <c r="E45" s="42"/>
      <c r="F45" s="42"/>
      <c r="G45" s="42"/>
      <c r="H45" s="82"/>
    </row>
    <row r="46" spans="1:8" ht="12.75">
      <c r="A46" s="40" t="s">
        <v>831</v>
      </c>
      <c r="B46" s="82">
        <v>1</v>
      </c>
      <c r="C46" s="42" t="s">
        <v>832</v>
      </c>
      <c r="D46" s="42" t="s">
        <v>13</v>
      </c>
      <c r="E46" s="42">
        <v>16</v>
      </c>
      <c r="F46" s="42">
        <v>10</v>
      </c>
      <c r="G46" s="42">
        <v>14</v>
      </c>
      <c r="H46" s="82"/>
    </row>
    <row r="47" spans="1:8" ht="12.75">
      <c r="A47" s="40"/>
      <c r="B47" s="82"/>
      <c r="C47" s="42"/>
      <c r="D47" s="42"/>
      <c r="E47" s="42"/>
      <c r="F47" s="42"/>
      <c r="G47" s="42"/>
      <c r="H47" s="82"/>
    </row>
    <row r="48" spans="1:8" ht="12.75">
      <c r="A48" s="40" t="s">
        <v>833</v>
      </c>
      <c r="B48" s="82">
        <v>1</v>
      </c>
      <c r="C48" s="42" t="s">
        <v>89</v>
      </c>
      <c r="D48" s="42" t="s">
        <v>5</v>
      </c>
      <c r="E48" s="42">
        <v>20</v>
      </c>
      <c r="F48" s="42">
        <v>13</v>
      </c>
      <c r="G48" s="42">
        <v>7</v>
      </c>
      <c r="H48" s="82"/>
    </row>
    <row r="49" spans="1:8" ht="12.75">
      <c r="A49" s="40"/>
      <c r="B49" s="82"/>
      <c r="C49" s="42"/>
      <c r="D49" s="42"/>
      <c r="E49" s="42"/>
      <c r="F49" s="42"/>
      <c r="G49" s="42"/>
      <c r="H49" s="82"/>
    </row>
    <row r="50" spans="1:8" ht="12.75">
      <c r="A50" s="40" t="s">
        <v>839</v>
      </c>
      <c r="B50" s="82">
        <v>1</v>
      </c>
      <c r="C50" s="42" t="s">
        <v>52</v>
      </c>
      <c r="D50" s="42" t="s">
        <v>6</v>
      </c>
      <c r="E50" s="42">
        <v>43</v>
      </c>
      <c r="F50" s="42">
        <v>24</v>
      </c>
      <c r="G50" s="42">
        <v>31</v>
      </c>
      <c r="H50" s="82" t="s">
        <v>120</v>
      </c>
    </row>
    <row r="51" spans="1:8" ht="12.75">
      <c r="A51" s="40"/>
      <c r="B51" s="82">
        <v>2</v>
      </c>
      <c r="C51" s="42" t="s">
        <v>104</v>
      </c>
      <c r="D51" s="42" t="s">
        <v>6</v>
      </c>
      <c r="E51" s="42">
        <v>34</v>
      </c>
      <c r="F51" s="42">
        <v>22</v>
      </c>
      <c r="G51" s="42">
        <v>21</v>
      </c>
      <c r="H51" s="82"/>
    </row>
    <row r="52" spans="1:8" ht="12.75">
      <c r="A52" s="40"/>
      <c r="B52" s="82"/>
      <c r="C52" s="42"/>
      <c r="D52" s="42"/>
      <c r="E52" s="42"/>
      <c r="F52" s="42"/>
      <c r="G52" s="42"/>
      <c r="H52" s="82"/>
    </row>
    <row r="53" spans="1:8" ht="12.75">
      <c r="A53" s="40" t="s">
        <v>834</v>
      </c>
      <c r="B53" s="82">
        <v>1</v>
      </c>
      <c r="C53" s="42" t="s">
        <v>68</v>
      </c>
      <c r="D53" s="42" t="s">
        <v>13</v>
      </c>
      <c r="E53" s="42">
        <v>43</v>
      </c>
      <c r="F53" s="42">
        <v>24</v>
      </c>
      <c r="G53" s="42">
        <v>18</v>
      </c>
      <c r="H53" s="82" t="s">
        <v>120</v>
      </c>
    </row>
    <row r="54" spans="1:8" ht="12.75">
      <c r="A54" s="40"/>
      <c r="B54" s="82">
        <v>2</v>
      </c>
      <c r="C54" s="42" t="s">
        <v>196</v>
      </c>
      <c r="D54" s="42" t="s">
        <v>13</v>
      </c>
      <c r="E54" s="42">
        <v>42</v>
      </c>
      <c r="F54" s="42">
        <v>22</v>
      </c>
      <c r="G54" s="42">
        <v>26</v>
      </c>
      <c r="H54" s="82" t="s">
        <v>120</v>
      </c>
    </row>
    <row r="55" spans="1:8" ht="12.75">
      <c r="A55" s="40"/>
      <c r="B55" s="82">
        <v>3</v>
      </c>
      <c r="C55" s="42" t="s">
        <v>80</v>
      </c>
      <c r="D55" s="42" t="s">
        <v>5</v>
      </c>
      <c r="E55" s="42">
        <v>40</v>
      </c>
      <c r="F55" s="42">
        <v>24</v>
      </c>
      <c r="G55" s="42">
        <v>13</v>
      </c>
      <c r="H55" s="82"/>
    </row>
    <row r="56" spans="1:8" ht="12.75">
      <c r="A56" s="40"/>
      <c r="B56" s="82">
        <v>4</v>
      </c>
      <c r="C56" s="42" t="s">
        <v>23</v>
      </c>
      <c r="D56" s="42" t="s">
        <v>6</v>
      </c>
      <c r="E56" s="42">
        <v>39</v>
      </c>
      <c r="F56" s="42">
        <v>23</v>
      </c>
      <c r="G56" s="42">
        <v>28</v>
      </c>
      <c r="H56" s="82"/>
    </row>
    <row r="57" spans="1:8" ht="12.75">
      <c r="A57" s="40"/>
      <c r="B57" s="82">
        <v>5</v>
      </c>
      <c r="C57" s="42" t="s">
        <v>21</v>
      </c>
      <c r="D57" s="42" t="s">
        <v>13</v>
      </c>
      <c r="E57" s="42">
        <v>38</v>
      </c>
      <c r="F57" s="42">
        <v>23</v>
      </c>
      <c r="G57" s="42">
        <v>12</v>
      </c>
      <c r="H57" s="82"/>
    </row>
    <row r="58" spans="1:8" ht="12.75">
      <c r="A58" s="40"/>
      <c r="B58" s="82">
        <v>6</v>
      </c>
      <c r="C58" s="42" t="s">
        <v>131</v>
      </c>
      <c r="D58" s="42" t="s">
        <v>5</v>
      </c>
      <c r="E58" s="42">
        <v>37</v>
      </c>
      <c r="F58" s="42">
        <v>22</v>
      </c>
      <c r="G58" s="42">
        <v>23</v>
      </c>
      <c r="H58" s="82"/>
    </row>
    <row r="59" spans="1:8" ht="12.75">
      <c r="A59" s="40"/>
      <c r="B59" s="82">
        <v>7</v>
      </c>
      <c r="C59" s="42" t="s">
        <v>61</v>
      </c>
      <c r="D59" s="42" t="s">
        <v>3</v>
      </c>
      <c r="E59" s="42">
        <v>37</v>
      </c>
      <c r="F59" s="42">
        <v>22</v>
      </c>
      <c r="G59" s="42">
        <v>26</v>
      </c>
      <c r="H59" s="82"/>
    </row>
    <row r="60" spans="1:8" ht="12.75">
      <c r="A60" s="40"/>
      <c r="B60" s="82">
        <v>8</v>
      </c>
      <c r="C60" s="42" t="s">
        <v>67</v>
      </c>
      <c r="D60" s="42" t="s">
        <v>5</v>
      </c>
      <c r="E60" s="42">
        <v>37</v>
      </c>
      <c r="F60" s="42">
        <v>21</v>
      </c>
      <c r="G60" s="42">
        <v>18</v>
      </c>
      <c r="H60" s="82"/>
    </row>
    <row r="61" spans="1:8" ht="12.75">
      <c r="A61" s="40"/>
      <c r="B61" s="82">
        <v>9</v>
      </c>
      <c r="C61" s="42" t="s">
        <v>209</v>
      </c>
      <c r="D61" s="42" t="s">
        <v>10</v>
      </c>
      <c r="E61" s="42">
        <v>33</v>
      </c>
      <c r="F61" s="42">
        <v>18</v>
      </c>
      <c r="G61" s="42">
        <v>26</v>
      </c>
      <c r="H61" s="82"/>
    </row>
    <row r="62" spans="1:8" ht="12.75">
      <c r="A62" s="40"/>
      <c r="B62" s="82">
        <v>10</v>
      </c>
      <c r="C62" s="42" t="s">
        <v>54</v>
      </c>
      <c r="D62" s="42" t="s">
        <v>13</v>
      </c>
      <c r="E62" s="42">
        <v>27</v>
      </c>
      <c r="F62" s="42">
        <v>19</v>
      </c>
      <c r="G62" s="42">
        <v>6</v>
      </c>
      <c r="H62" s="82"/>
    </row>
    <row r="63" spans="1:8" ht="12.75">
      <c r="A63" s="40"/>
      <c r="B63" s="82">
        <v>11</v>
      </c>
      <c r="C63" s="42" t="s">
        <v>198</v>
      </c>
      <c r="D63" s="42" t="s">
        <v>10</v>
      </c>
      <c r="E63" s="42">
        <v>23</v>
      </c>
      <c r="F63" s="42">
        <v>15</v>
      </c>
      <c r="G63" s="42">
        <v>21</v>
      </c>
      <c r="H63" s="82"/>
    </row>
    <row r="64" spans="1:8" ht="12.75">
      <c r="A64" s="40"/>
      <c r="B64" s="82"/>
      <c r="C64" s="42"/>
      <c r="D64" s="42"/>
      <c r="E64" s="42"/>
      <c r="F64" s="42"/>
      <c r="G64" s="42"/>
      <c r="H64" s="82"/>
    </row>
    <row r="65" spans="1:8" ht="12.75">
      <c r="A65" s="40" t="s">
        <v>835</v>
      </c>
      <c r="B65" s="82">
        <v>1</v>
      </c>
      <c r="C65" s="42" t="s">
        <v>9</v>
      </c>
      <c r="D65" s="42" t="s">
        <v>10</v>
      </c>
      <c r="E65" s="42">
        <v>44</v>
      </c>
      <c r="F65" s="42">
        <v>25</v>
      </c>
      <c r="G65" s="42">
        <v>31</v>
      </c>
      <c r="H65" s="82" t="s">
        <v>120</v>
      </c>
    </row>
    <row r="66" spans="1:8" ht="12.75">
      <c r="A66" s="40"/>
      <c r="B66" s="82">
        <v>2</v>
      </c>
      <c r="C66" s="42" t="s">
        <v>63</v>
      </c>
      <c r="D66" s="42" t="s">
        <v>3</v>
      </c>
      <c r="E66" s="42">
        <v>37</v>
      </c>
      <c r="F66" s="42">
        <v>22</v>
      </c>
      <c r="G66" s="42">
        <v>29</v>
      </c>
      <c r="H66" s="82"/>
    </row>
    <row r="67" spans="1:8" ht="12.75">
      <c r="A67" s="40"/>
      <c r="B67" s="82">
        <v>3</v>
      </c>
      <c r="C67" s="42" t="s">
        <v>59</v>
      </c>
      <c r="D67" s="42" t="s">
        <v>10</v>
      </c>
      <c r="E67" s="42">
        <v>30</v>
      </c>
      <c r="F67" s="42">
        <v>20</v>
      </c>
      <c r="G67" s="42">
        <v>10</v>
      </c>
      <c r="H67" s="82"/>
    </row>
    <row r="68" spans="1:8" ht="12.75">
      <c r="A68" s="40"/>
      <c r="B68" s="82">
        <v>4</v>
      </c>
      <c r="C68" s="42" t="s">
        <v>48</v>
      </c>
      <c r="D68" s="42" t="s">
        <v>13</v>
      </c>
      <c r="E68" s="42">
        <v>28</v>
      </c>
      <c r="F68" s="42">
        <v>18</v>
      </c>
      <c r="G68" s="42">
        <v>14</v>
      </c>
      <c r="H68" s="82"/>
    </row>
    <row r="69" spans="1:8" ht="12.75">
      <c r="A69" s="40"/>
      <c r="B69" s="82">
        <v>5</v>
      </c>
      <c r="C69" s="42" t="s">
        <v>836</v>
      </c>
      <c r="D69" s="42" t="s">
        <v>6</v>
      </c>
      <c r="E69" s="42">
        <v>23</v>
      </c>
      <c r="F69" s="42">
        <v>16</v>
      </c>
      <c r="G69" s="42">
        <v>13</v>
      </c>
      <c r="H69" s="82"/>
    </row>
    <row r="70" spans="1:8" ht="12.75">
      <c r="A70" s="40"/>
      <c r="B70" s="82"/>
      <c r="C70" s="42"/>
      <c r="D70" s="42"/>
      <c r="E70" s="42"/>
      <c r="F70" s="42"/>
      <c r="G70" s="42"/>
      <c r="H70" s="82"/>
    </row>
    <row r="71" spans="1:8" ht="12.75">
      <c r="A71" s="104" t="s">
        <v>583</v>
      </c>
      <c r="B71" s="83">
        <v>2</v>
      </c>
      <c r="C71" s="83" t="s">
        <v>194</v>
      </c>
      <c r="D71" s="83" t="s">
        <v>13</v>
      </c>
      <c r="E71" s="172">
        <v>34</v>
      </c>
      <c r="F71" s="172">
        <v>19</v>
      </c>
      <c r="G71" s="172">
        <v>27</v>
      </c>
      <c r="H71" s="82"/>
    </row>
    <row r="72" spans="1:8" ht="12.75">
      <c r="A72" s="104"/>
      <c r="B72" s="83"/>
      <c r="C72" s="83"/>
      <c r="D72" s="83"/>
      <c r="E72" s="172"/>
      <c r="F72" s="172"/>
      <c r="G72" s="172"/>
      <c r="H72" s="82"/>
    </row>
    <row r="73" spans="1:8" ht="12.75">
      <c r="A73" s="104" t="s">
        <v>584</v>
      </c>
      <c r="B73" s="83">
        <v>3</v>
      </c>
      <c r="C73" s="83" t="s">
        <v>73</v>
      </c>
      <c r="D73" s="83" t="s">
        <v>6</v>
      </c>
      <c r="E73" s="172">
        <v>47</v>
      </c>
      <c r="F73" s="172">
        <v>25</v>
      </c>
      <c r="G73" s="172">
        <v>31</v>
      </c>
      <c r="H73" s="82" t="s">
        <v>120</v>
      </c>
    </row>
    <row r="74" spans="1:8" ht="12.75">
      <c r="A74" s="104"/>
      <c r="B74" s="83">
        <v>3</v>
      </c>
      <c r="C74" s="83" t="s">
        <v>63</v>
      </c>
      <c r="D74" s="83" t="s">
        <v>3</v>
      </c>
      <c r="E74" s="172">
        <v>42</v>
      </c>
      <c r="F74" s="172">
        <v>24</v>
      </c>
      <c r="G74" s="172">
        <v>24</v>
      </c>
      <c r="H74" s="82"/>
    </row>
    <row r="75" spans="1:8" ht="12.75">
      <c r="A75" s="104"/>
      <c r="B75" s="83">
        <v>3</v>
      </c>
      <c r="C75" s="83" t="s">
        <v>104</v>
      </c>
      <c r="D75" s="83" t="s">
        <v>6</v>
      </c>
      <c r="E75" s="172">
        <v>40</v>
      </c>
      <c r="F75" s="172">
        <v>23</v>
      </c>
      <c r="G75" s="172">
        <v>21</v>
      </c>
      <c r="H75" s="172"/>
    </row>
    <row r="76" spans="1:8" ht="12.75">
      <c r="A76" s="104"/>
      <c r="B76" s="172"/>
      <c r="C76" s="83"/>
      <c r="D76" s="83"/>
      <c r="E76" s="83"/>
      <c r="F76" s="83"/>
      <c r="G76" s="83"/>
      <c r="H76" s="172"/>
    </row>
    <row r="77" spans="1:8" ht="12.75">
      <c r="A77" s="5" t="s">
        <v>577</v>
      </c>
      <c r="B77" s="171">
        <v>1</v>
      </c>
      <c r="C77" s="10" t="s">
        <v>204</v>
      </c>
      <c r="D77" s="10" t="s">
        <v>13</v>
      </c>
      <c r="E77" s="173">
        <v>18</v>
      </c>
      <c r="F77" s="7">
        <v>14</v>
      </c>
      <c r="G77" s="7">
        <v>2</v>
      </c>
      <c r="H77" s="172"/>
    </row>
    <row r="78" spans="1:8" ht="12.75">
      <c r="A78" s="5"/>
      <c r="B78" s="171"/>
      <c r="D78" s="10"/>
      <c r="H78" s="172"/>
    </row>
    <row r="79" spans="1:8" ht="12.75">
      <c r="A79" s="5" t="s">
        <v>578</v>
      </c>
      <c r="B79" s="7">
        <v>1</v>
      </c>
      <c r="C79" s="10" t="s">
        <v>87</v>
      </c>
      <c r="D79" s="10" t="s">
        <v>13</v>
      </c>
      <c r="E79" s="173">
        <v>35</v>
      </c>
      <c r="F79" s="7">
        <v>20</v>
      </c>
      <c r="G79" s="7">
        <v>17</v>
      </c>
      <c r="H79" s="172"/>
    </row>
    <row r="80" spans="1:8" ht="12.75">
      <c r="A80" s="5"/>
      <c r="B80" s="171">
        <v>2</v>
      </c>
      <c r="C80" s="10" t="s">
        <v>93</v>
      </c>
      <c r="D80" s="10" t="s">
        <v>13</v>
      </c>
      <c r="E80" s="173">
        <v>16</v>
      </c>
      <c r="F80" s="7">
        <v>10</v>
      </c>
      <c r="G80" s="7">
        <v>17</v>
      </c>
      <c r="H80" s="82"/>
    </row>
    <row r="81" spans="1:8" ht="12.75">
      <c r="A81" s="5"/>
      <c r="B81" s="171"/>
      <c r="C81" s="10"/>
      <c r="D81" s="10"/>
      <c r="E81" s="173"/>
      <c r="F81" s="7"/>
      <c r="G81" s="7"/>
      <c r="H81" s="172"/>
    </row>
    <row r="82" spans="1:8" ht="12.75">
      <c r="A82" s="5" t="s">
        <v>579</v>
      </c>
      <c r="B82" s="171">
        <v>1</v>
      </c>
      <c r="C82" s="10" t="s">
        <v>100</v>
      </c>
      <c r="D82" s="10" t="s">
        <v>5</v>
      </c>
      <c r="E82" s="173">
        <v>46</v>
      </c>
      <c r="F82" s="7">
        <v>26</v>
      </c>
      <c r="G82" s="7">
        <v>34</v>
      </c>
      <c r="H82" s="82" t="s">
        <v>120</v>
      </c>
    </row>
    <row r="83" spans="1:8" ht="12.75">
      <c r="A83" s="5"/>
      <c r="B83" s="171">
        <v>2</v>
      </c>
      <c r="C83" s="10" t="s">
        <v>58</v>
      </c>
      <c r="D83" s="10" t="s">
        <v>6</v>
      </c>
      <c r="E83" s="173">
        <v>45</v>
      </c>
      <c r="F83" s="7">
        <v>25</v>
      </c>
      <c r="G83" s="7">
        <v>21</v>
      </c>
      <c r="H83" s="82"/>
    </row>
    <row r="84" spans="1:8" ht="12.75">
      <c r="A84" s="5"/>
      <c r="B84" s="171">
        <v>3</v>
      </c>
      <c r="C84" s="10" t="s">
        <v>8</v>
      </c>
      <c r="D84" s="10" t="s">
        <v>6</v>
      </c>
      <c r="E84" s="173">
        <v>37</v>
      </c>
      <c r="F84" s="7">
        <v>21</v>
      </c>
      <c r="G84" s="7">
        <v>22</v>
      </c>
      <c r="H84" s="82"/>
    </row>
    <row r="85" spans="1:8" ht="12.75">
      <c r="A85" s="5"/>
      <c r="B85" s="171">
        <v>4</v>
      </c>
      <c r="C85" s="10" t="s">
        <v>76</v>
      </c>
      <c r="D85" s="10" t="s">
        <v>13</v>
      </c>
      <c r="E85" s="173">
        <v>21</v>
      </c>
      <c r="F85" s="7">
        <v>15</v>
      </c>
      <c r="G85" s="7">
        <v>14</v>
      </c>
      <c r="H85" s="82"/>
    </row>
    <row r="86" spans="1:8" ht="12.75">
      <c r="A86" s="40"/>
      <c r="B86" s="82"/>
      <c r="C86" s="42"/>
      <c r="D86" s="42"/>
      <c r="E86" s="42"/>
      <c r="F86" s="42"/>
      <c r="G86" s="42"/>
      <c r="H86" s="82"/>
    </row>
    <row r="87" spans="1:8" ht="12.75">
      <c r="A87" s="5" t="s">
        <v>586</v>
      </c>
      <c r="B87" s="171">
        <v>1</v>
      </c>
      <c r="C87" s="10" t="s">
        <v>220</v>
      </c>
      <c r="D87" s="10" t="s">
        <v>6</v>
      </c>
      <c r="E87" s="173">
        <v>21</v>
      </c>
      <c r="F87" s="7">
        <v>17</v>
      </c>
      <c r="G87" s="7">
        <v>12</v>
      </c>
      <c r="H87" s="82"/>
    </row>
    <row r="88" spans="1:8" ht="12.75">
      <c r="A88" s="5"/>
      <c r="B88" s="171"/>
      <c r="C88" s="10"/>
      <c r="D88" s="10"/>
      <c r="E88" s="173"/>
      <c r="F88" s="7"/>
      <c r="G88" s="7"/>
      <c r="H88" s="82"/>
    </row>
    <row r="89" spans="1:8" ht="12.75">
      <c r="A89" s="5" t="s">
        <v>587</v>
      </c>
      <c r="B89" s="171">
        <v>1</v>
      </c>
      <c r="C89" s="10" t="s">
        <v>70</v>
      </c>
      <c r="D89" s="10" t="s">
        <v>6</v>
      </c>
      <c r="E89" s="173">
        <v>37</v>
      </c>
      <c r="F89" s="7">
        <v>22</v>
      </c>
      <c r="G89" s="7">
        <v>29</v>
      </c>
      <c r="H89" s="82"/>
    </row>
    <row r="90" spans="1:8" ht="12.75">
      <c r="A90" s="5"/>
      <c r="B90" s="171">
        <v>2</v>
      </c>
      <c r="C90" s="10" t="s">
        <v>77</v>
      </c>
      <c r="D90" s="10" t="s">
        <v>13</v>
      </c>
      <c r="E90" s="173">
        <v>36</v>
      </c>
      <c r="F90" s="7">
        <v>20</v>
      </c>
      <c r="G90" s="7">
        <v>31</v>
      </c>
      <c r="H90" s="82"/>
    </row>
    <row r="91" spans="1:8" ht="12.75">
      <c r="A91" s="5"/>
      <c r="B91" s="171">
        <v>3</v>
      </c>
      <c r="C91" s="10" t="s">
        <v>59</v>
      </c>
      <c r="D91" s="10" t="s">
        <v>10</v>
      </c>
      <c r="E91" s="173">
        <v>28</v>
      </c>
      <c r="F91" s="7">
        <v>20</v>
      </c>
      <c r="G91" s="7">
        <v>32</v>
      </c>
      <c r="H91" s="82"/>
    </row>
    <row r="92" spans="1:8" ht="12.75">
      <c r="A92" s="5"/>
      <c r="B92" s="171">
        <v>4</v>
      </c>
      <c r="C92" s="10" t="s">
        <v>17</v>
      </c>
      <c r="D92" s="10" t="s">
        <v>10</v>
      </c>
      <c r="E92" s="173">
        <v>26</v>
      </c>
      <c r="F92" s="7">
        <v>16</v>
      </c>
      <c r="G92" s="7">
        <v>26</v>
      </c>
      <c r="H92" s="82"/>
    </row>
    <row r="93" spans="1:8" ht="12.75">
      <c r="A93" s="5"/>
      <c r="B93" s="171">
        <v>5</v>
      </c>
      <c r="C93" s="10" t="s">
        <v>829</v>
      </c>
      <c r="D93" s="10" t="s">
        <v>6</v>
      </c>
      <c r="E93" s="173">
        <v>24</v>
      </c>
      <c r="F93" s="7">
        <v>14</v>
      </c>
      <c r="G93" s="7">
        <v>32</v>
      </c>
      <c r="H93" s="82"/>
    </row>
    <row r="94" spans="1:8" ht="12.75">
      <c r="A94" s="5"/>
      <c r="B94" s="171">
        <v>6</v>
      </c>
      <c r="C94" s="10" t="s">
        <v>79</v>
      </c>
      <c r="D94" s="10" t="s">
        <v>5</v>
      </c>
      <c r="E94" s="173">
        <v>20</v>
      </c>
      <c r="F94" s="7">
        <v>13</v>
      </c>
      <c r="G94" s="7">
        <v>12</v>
      </c>
      <c r="H94" s="82"/>
    </row>
    <row r="95" spans="1:8" ht="12.75">
      <c r="A95" s="5"/>
      <c r="E95" s="7"/>
      <c r="F95" s="7"/>
      <c r="G95" s="7"/>
      <c r="H95" s="82"/>
    </row>
    <row r="96" spans="1:8" ht="12.75">
      <c r="A96" s="5" t="s">
        <v>588</v>
      </c>
      <c r="B96" s="171">
        <v>1</v>
      </c>
      <c r="C96" s="10" t="s">
        <v>9</v>
      </c>
      <c r="D96" s="10" t="s">
        <v>10</v>
      </c>
      <c r="E96" s="173">
        <v>46</v>
      </c>
      <c r="F96" s="7">
        <v>26</v>
      </c>
      <c r="G96" s="7">
        <v>30</v>
      </c>
      <c r="H96" s="172" t="s">
        <v>115</v>
      </c>
    </row>
    <row r="97" spans="1:8" ht="12.75">
      <c r="A97" s="5"/>
      <c r="B97" s="171">
        <v>2</v>
      </c>
      <c r="C97" s="10" t="s">
        <v>74</v>
      </c>
      <c r="D97" s="10" t="s">
        <v>3</v>
      </c>
      <c r="E97" s="173">
        <v>46</v>
      </c>
      <c r="F97" s="7">
        <v>25</v>
      </c>
      <c r="G97" s="7">
        <v>40</v>
      </c>
      <c r="H97" s="172" t="s">
        <v>115</v>
      </c>
    </row>
    <row r="98" spans="1:8" ht="12.75">
      <c r="A98" s="5"/>
      <c r="B98" s="171">
        <v>3</v>
      </c>
      <c r="C98" s="10" t="s">
        <v>14</v>
      </c>
      <c r="D98" s="10" t="s">
        <v>13</v>
      </c>
      <c r="E98" s="173">
        <v>45</v>
      </c>
      <c r="F98" s="7">
        <v>26</v>
      </c>
      <c r="G98" s="7">
        <v>45</v>
      </c>
      <c r="H98" s="172" t="s">
        <v>115</v>
      </c>
    </row>
    <row r="99" spans="1:8" ht="12.75">
      <c r="A99" s="5"/>
      <c r="B99" s="171">
        <v>4</v>
      </c>
      <c r="C99" s="10" t="s">
        <v>42</v>
      </c>
      <c r="D99" s="10" t="s">
        <v>13</v>
      </c>
      <c r="E99" s="173">
        <v>44</v>
      </c>
      <c r="F99" s="7">
        <v>24</v>
      </c>
      <c r="G99" s="7">
        <v>24</v>
      </c>
      <c r="H99" s="7" t="s">
        <v>120</v>
      </c>
    </row>
    <row r="100" spans="1:8" ht="12.75">
      <c r="A100" s="5"/>
      <c r="B100" s="171">
        <v>5</v>
      </c>
      <c r="C100" s="10" t="s">
        <v>753</v>
      </c>
      <c r="D100" s="10" t="s">
        <v>3</v>
      </c>
      <c r="E100" s="173">
        <v>42</v>
      </c>
      <c r="F100" s="7">
        <v>26</v>
      </c>
      <c r="G100" s="7">
        <v>33</v>
      </c>
      <c r="H100" s="7" t="s">
        <v>120</v>
      </c>
    </row>
    <row r="101" spans="1:8" ht="12.75">
      <c r="A101" s="5"/>
      <c r="B101" s="171">
        <v>6</v>
      </c>
      <c r="C101" s="10" t="s">
        <v>61</v>
      </c>
      <c r="D101" s="10" t="s">
        <v>3</v>
      </c>
      <c r="E101" s="173">
        <v>33</v>
      </c>
      <c r="F101" s="7">
        <v>20</v>
      </c>
      <c r="G101" s="7">
        <v>32</v>
      </c>
      <c r="H101" s="7"/>
    </row>
    <row r="102" spans="1:8" ht="12.75">
      <c r="A102" s="5"/>
      <c r="B102" s="171">
        <v>7</v>
      </c>
      <c r="C102" s="10" t="s">
        <v>52</v>
      </c>
      <c r="D102" s="10" t="s">
        <v>6</v>
      </c>
      <c r="E102" s="173">
        <v>31</v>
      </c>
      <c r="F102" s="7">
        <v>19</v>
      </c>
      <c r="G102" s="7">
        <v>26</v>
      </c>
      <c r="H102" s="7"/>
    </row>
    <row r="103" spans="1:8" ht="12.75">
      <c r="A103" s="5"/>
      <c r="B103" s="171">
        <v>8</v>
      </c>
      <c r="C103" s="10" t="s">
        <v>11</v>
      </c>
      <c r="D103" s="10" t="s">
        <v>6</v>
      </c>
      <c r="E103" s="173">
        <v>28</v>
      </c>
      <c r="F103" s="7">
        <v>19</v>
      </c>
      <c r="G103" s="7">
        <v>38</v>
      </c>
      <c r="H103" s="7"/>
    </row>
    <row r="104" spans="1:8" ht="12.75">
      <c r="A104" s="5"/>
      <c r="B104" s="171">
        <v>9</v>
      </c>
      <c r="C104" s="10" t="s">
        <v>43</v>
      </c>
      <c r="D104" s="10" t="s">
        <v>13</v>
      </c>
      <c r="E104" s="173">
        <v>26</v>
      </c>
      <c r="F104" s="7">
        <v>17</v>
      </c>
      <c r="G104" s="7">
        <v>18</v>
      </c>
      <c r="H104" s="7"/>
    </row>
    <row r="105" spans="1:8" ht="12.75">
      <c r="A105" s="5"/>
      <c r="B105" s="171">
        <v>10</v>
      </c>
      <c r="C105" s="10" t="s">
        <v>78</v>
      </c>
      <c r="D105" s="10" t="s">
        <v>13</v>
      </c>
      <c r="E105" s="173">
        <v>22</v>
      </c>
      <c r="F105" s="7">
        <v>13</v>
      </c>
      <c r="G105" s="7">
        <v>19</v>
      </c>
      <c r="H105" s="7"/>
    </row>
    <row r="106" spans="1:8" ht="12.75">
      <c r="A106" s="5"/>
      <c r="B106" s="171"/>
      <c r="C106" s="10"/>
      <c r="D106" s="10"/>
      <c r="E106" s="173"/>
      <c r="F106" s="7"/>
      <c r="G106" s="7"/>
      <c r="H106" s="7"/>
    </row>
    <row r="107" spans="1:8" ht="12.75">
      <c r="A107" s="5" t="s">
        <v>837</v>
      </c>
      <c r="B107" s="171">
        <v>1</v>
      </c>
      <c r="C107" s="10" t="s">
        <v>21</v>
      </c>
      <c r="D107" s="10" t="s">
        <v>13</v>
      </c>
      <c r="E107" s="173">
        <v>40</v>
      </c>
      <c r="F107" s="7">
        <v>22</v>
      </c>
      <c r="G107" s="7">
        <v>21</v>
      </c>
      <c r="H107" s="7"/>
    </row>
    <row r="108" spans="1:8" ht="12.75">
      <c r="A108" s="5"/>
      <c r="B108" s="171">
        <v>2</v>
      </c>
      <c r="C108" t="s">
        <v>196</v>
      </c>
      <c r="D108" s="10" t="s">
        <v>13</v>
      </c>
      <c r="E108" s="7">
        <v>39</v>
      </c>
      <c r="F108" s="7">
        <v>25</v>
      </c>
      <c r="G108" s="7">
        <v>22</v>
      </c>
      <c r="H108" s="7"/>
    </row>
    <row r="109" spans="1:8" ht="12.75">
      <c r="A109" s="5"/>
      <c r="B109" s="171">
        <v>3</v>
      </c>
      <c r="C109" s="10" t="s">
        <v>68</v>
      </c>
      <c r="D109" s="10" t="s">
        <v>13</v>
      </c>
      <c r="E109" s="173">
        <v>38</v>
      </c>
      <c r="F109" s="7">
        <v>23</v>
      </c>
      <c r="G109" s="7">
        <v>14</v>
      </c>
      <c r="H109" s="7"/>
    </row>
    <row r="110" spans="1:8" ht="12.75">
      <c r="A110" s="5"/>
      <c r="B110" s="171">
        <v>4</v>
      </c>
      <c r="C110" s="10" t="s">
        <v>54</v>
      </c>
      <c r="D110" s="10" t="s">
        <v>13</v>
      </c>
      <c r="E110" s="173">
        <v>34</v>
      </c>
      <c r="F110" s="7">
        <v>21</v>
      </c>
      <c r="G110" s="7">
        <v>20</v>
      </c>
      <c r="H110" s="7"/>
    </row>
    <row r="111" spans="1:8" ht="12.75">
      <c r="A111" s="5"/>
      <c r="B111" s="171">
        <v>5</v>
      </c>
      <c r="C111" s="10" t="s">
        <v>80</v>
      </c>
      <c r="D111" s="10" t="s">
        <v>5</v>
      </c>
      <c r="E111" s="173">
        <v>32</v>
      </c>
      <c r="F111" s="7">
        <v>21</v>
      </c>
      <c r="G111" s="7">
        <v>20</v>
      </c>
      <c r="H111" s="7"/>
    </row>
    <row r="112" spans="1:8" ht="12.75">
      <c r="A112" s="5"/>
      <c r="B112" s="171">
        <v>6</v>
      </c>
      <c r="C112" s="10" t="s">
        <v>131</v>
      </c>
      <c r="D112" s="10" t="s">
        <v>5</v>
      </c>
      <c r="E112" s="173">
        <v>31</v>
      </c>
      <c r="F112" s="7">
        <v>20</v>
      </c>
      <c r="G112" s="7">
        <v>10</v>
      </c>
      <c r="H112" s="7"/>
    </row>
    <row r="113" spans="1:8" ht="12.75">
      <c r="A113" s="5"/>
      <c r="B113" s="171">
        <v>7</v>
      </c>
      <c r="C113" s="10" t="s">
        <v>67</v>
      </c>
      <c r="D113" s="10" t="s">
        <v>5</v>
      </c>
      <c r="E113" s="173">
        <v>26</v>
      </c>
      <c r="F113" s="7">
        <v>20</v>
      </c>
      <c r="G113" s="7">
        <v>9</v>
      </c>
      <c r="H113" s="7"/>
    </row>
    <row r="114" spans="1:8" ht="12.75">
      <c r="A114" s="5"/>
      <c r="B114" s="171">
        <v>8</v>
      </c>
      <c r="C114" s="10" t="s">
        <v>209</v>
      </c>
      <c r="D114" s="10" t="s">
        <v>10</v>
      </c>
      <c r="E114" s="173">
        <v>24</v>
      </c>
      <c r="F114" s="7">
        <v>14</v>
      </c>
      <c r="G114" s="7">
        <v>22</v>
      </c>
      <c r="H114" s="7"/>
    </row>
    <row r="115" spans="1:8" ht="12.75">
      <c r="A115" s="5"/>
      <c r="B115" s="10"/>
      <c r="H115" s="7"/>
    </row>
    <row r="116" spans="1:8" ht="12.75">
      <c r="A116" s="5"/>
      <c r="B116" s="10"/>
      <c r="H116" s="7"/>
    </row>
    <row r="117" spans="1:8" ht="12.75">
      <c r="A117" s="5"/>
      <c r="B117" s="10"/>
      <c r="H117" s="7"/>
    </row>
    <row r="118" spans="1:9" ht="12.75">
      <c r="A118" s="5" t="s">
        <v>590</v>
      </c>
      <c r="B118" s="10"/>
      <c r="C118" s="5" t="s">
        <v>6</v>
      </c>
      <c r="H118" s="14"/>
      <c r="I118" s="14"/>
    </row>
    <row r="119" spans="1:9" ht="12.75">
      <c r="A119" s="5"/>
      <c r="B119" s="10"/>
      <c r="C119" s="42" t="s">
        <v>73</v>
      </c>
      <c r="D119" s="42"/>
      <c r="E119" s="42">
        <v>48</v>
      </c>
      <c r="F119" s="42">
        <v>26</v>
      </c>
      <c r="G119" s="17"/>
      <c r="H119" s="28"/>
      <c r="I119" s="28"/>
    </row>
    <row r="120" spans="1:9" ht="12.75">
      <c r="A120" s="5"/>
      <c r="B120" s="10"/>
      <c r="C120" s="42" t="s">
        <v>11</v>
      </c>
      <c r="D120" s="42"/>
      <c r="E120" s="42">
        <v>46</v>
      </c>
      <c r="F120" s="42">
        <v>25</v>
      </c>
      <c r="G120" s="17"/>
      <c r="H120" s="28"/>
      <c r="I120" s="28"/>
    </row>
    <row r="121" spans="1:9" ht="12.75">
      <c r="A121" s="5"/>
      <c r="B121" s="10"/>
      <c r="C121" s="42" t="s">
        <v>58</v>
      </c>
      <c r="D121" s="42"/>
      <c r="E121" s="42">
        <v>45</v>
      </c>
      <c r="F121" s="42">
        <v>26</v>
      </c>
      <c r="G121" s="17"/>
      <c r="H121" s="28">
        <f>SUM(E119:E121)</f>
        <v>139</v>
      </c>
      <c r="I121" s="28">
        <f>SUM(F119:F121)</f>
        <v>77</v>
      </c>
    </row>
    <row r="122" spans="1:9" ht="12.75">
      <c r="A122" s="5"/>
      <c r="B122" s="10"/>
      <c r="C122" s="42"/>
      <c r="D122" s="42"/>
      <c r="E122" s="42"/>
      <c r="F122" s="42"/>
      <c r="G122" s="17"/>
      <c r="H122" s="28"/>
      <c r="I122" s="28"/>
    </row>
    <row r="123" spans="1:9" ht="12.75">
      <c r="A123" s="5"/>
      <c r="B123" s="10"/>
      <c r="C123" s="40" t="s">
        <v>3</v>
      </c>
      <c r="D123" s="17"/>
      <c r="E123" s="17"/>
      <c r="F123" s="17"/>
      <c r="G123" s="17"/>
      <c r="H123" s="28"/>
      <c r="I123" s="28"/>
    </row>
    <row r="124" spans="1:9" ht="12.75">
      <c r="A124" s="5"/>
      <c r="B124" s="10"/>
      <c r="C124" s="42" t="s">
        <v>753</v>
      </c>
      <c r="D124" s="42"/>
      <c r="E124" s="42">
        <v>47</v>
      </c>
      <c r="F124" s="42">
        <v>26</v>
      </c>
      <c r="G124" s="17"/>
      <c r="H124" s="28"/>
      <c r="I124" s="28"/>
    </row>
    <row r="125" spans="1:9" ht="12.75">
      <c r="A125" s="5"/>
      <c r="B125" s="10"/>
      <c r="C125" s="42" t="s">
        <v>754</v>
      </c>
      <c r="D125" s="42"/>
      <c r="E125" s="42">
        <v>46</v>
      </c>
      <c r="F125" s="42">
        <v>25</v>
      </c>
      <c r="G125" s="17"/>
      <c r="H125" s="28"/>
      <c r="I125" s="28"/>
    </row>
    <row r="126" spans="1:9" ht="12.75">
      <c r="A126" s="5"/>
      <c r="B126" s="10"/>
      <c r="C126" s="42" t="s">
        <v>74</v>
      </c>
      <c r="D126" s="42"/>
      <c r="E126" s="42">
        <v>45</v>
      </c>
      <c r="F126" s="42">
        <v>23</v>
      </c>
      <c r="G126" s="17"/>
      <c r="H126" s="28">
        <f>SUBTOTAL(9,E124:E126)</f>
        <v>138</v>
      </c>
      <c r="I126" s="28">
        <f>SUBTOTAL(9,F124:F126)</f>
        <v>74</v>
      </c>
    </row>
    <row r="127" spans="1:9" ht="12.75">
      <c r="A127" s="5"/>
      <c r="B127" s="10"/>
      <c r="C127" s="42"/>
      <c r="D127" s="42"/>
      <c r="E127" s="42"/>
      <c r="F127" s="42"/>
      <c r="G127" s="17"/>
      <c r="H127" s="28"/>
      <c r="I127" s="28"/>
    </row>
    <row r="128" spans="1:9" ht="12.75">
      <c r="A128" s="5"/>
      <c r="B128" s="10"/>
      <c r="C128" s="40" t="s">
        <v>13</v>
      </c>
      <c r="D128" s="17"/>
      <c r="E128" s="17"/>
      <c r="F128" s="17"/>
      <c r="G128" s="17"/>
      <c r="H128" s="28"/>
      <c r="I128" s="28"/>
    </row>
    <row r="129" spans="1:9" ht="12.75">
      <c r="A129" s="5"/>
      <c r="B129" s="10"/>
      <c r="C129" s="42" t="s">
        <v>78</v>
      </c>
      <c r="D129" s="42"/>
      <c r="E129" s="42">
        <v>46</v>
      </c>
      <c r="F129" s="42">
        <v>26</v>
      </c>
      <c r="G129" s="17"/>
      <c r="H129" s="28"/>
      <c r="I129" s="28"/>
    </row>
    <row r="130" spans="1:9" ht="12.75">
      <c r="A130" s="5"/>
      <c r="B130" s="10"/>
      <c r="C130" s="42" t="s">
        <v>14</v>
      </c>
      <c r="D130" s="42"/>
      <c r="E130" s="42">
        <v>46</v>
      </c>
      <c r="F130" s="42">
        <v>25</v>
      </c>
      <c r="G130" s="17"/>
      <c r="H130" s="28"/>
      <c r="I130" s="28"/>
    </row>
    <row r="131" spans="1:9" ht="12.75">
      <c r="A131" s="5"/>
      <c r="B131" s="10"/>
      <c r="C131" s="42" t="s">
        <v>93</v>
      </c>
      <c r="D131" s="42"/>
      <c r="E131" s="42">
        <v>44</v>
      </c>
      <c r="F131" s="42">
        <v>25</v>
      </c>
      <c r="G131" s="17"/>
      <c r="H131" s="28">
        <f>SUM(E129:E131)</f>
        <v>136</v>
      </c>
      <c r="I131" s="28">
        <f>SUBTOTAL(9,F129:F131)</f>
        <v>76</v>
      </c>
    </row>
    <row r="132" spans="1:9" ht="12.75">
      <c r="A132" s="5"/>
      <c r="B132" s="10"/>
      <c r="C132" s="42"/>
      <c r="D132" s="42"/>
      <c r="E132" s="42"/>
      <c r="F132" s="42"/>
      <c r="G132" s="17"/>
      <c r="H132" s="28"/>
      <c r="I132" s="28"/>
    </row>
    <row r="133" spans="1:9" ht="12.75">
      <c r="A133" s="5"/>
      <c r="B133" s="10"/>
      <c r="C133" s="40" t="s">
        <v>5</v>
      </c>
      <c r="D133" s="42"/>
      <c r="E133" s="42"/>
      <c r="F133" s="42"/>
      <c r="G133" s="17"/>
      <c r="H133" s="28"/>
      <c r="I133" s="28"/>
    </row>
    <row r="134" spans="1:9" ht="12.75">
      <c r="A134" s="5"/>
      <c r="B134" s="10"/>
      <c r="C134" s="42" t="s">
        <v>34</v>
      </c>
      <c r="D134" s="42"/>
      <c r="E134" s="42">
        <v>48</v>
      </c>
      <c r="F134" s="42">
        <v>26</v>
      </c>
      <c r="G134" s="17"/>
      <c r="H134" s="28"/>
      <c r="I134" s="28"/>
    </row>
    <row r="135" spans="1:9" ht="12.75">
      <c r="A135" s="5"/>
      <c r="B135" s="10"/>
      <c r="C135" s="42" t="s">
        <v>7</v>
      </c>
      <c r="D135" s="42"/>
      <c r="E135" s="42">
        <v>47</v>
      </c>
      <c r="F135" s="42">
        <v>26</v>
      </c>
      <c r="G135" s="17"/>
      <c r="H135" s="28"/>
      <c r="I135" s="28"/>
    </row>
    <row r="136" spans="1:9" ht="12.75">
      <c r="A136" s="5"/>
      <c r="B136" s="10"/>
      <c r="C136" s="42" t="s">
        <v>79</v>
      </c>
      <c r="D136" s="42"/>
      <c r="E136" s="42">
        <v>41</v>
      </c>
      <c r="F136" s="42">
        <v>24</v>
      </c>
      <c r="G136" s="17"/>
      <c r="H136" s="28">
        <f>SUM(E134:E136)</f>
        <v>136</v>
      </c>
      <c r="I136" s="28">
        <f>SUBTOTAL(9,F134:F136)</f>
        <v>76</v>
      </c>
    </row>
    <row r="137" spans="1:9" ht="12.75">
      <c r="A137" s="5"/>
      <c r="B137" s="10"/>
      <c r="C137" s="42"/>
      <c r="D137" s="42"/>
      <c r="E137" s="42"/>
      <c r="F137" s="42"/>
      <c r="G137" s="17"/>
      <c r="H137" s="28"/>
      <c r="I137" s="28"/>
    </row>
    <row r="138" spans="1:9" ht="12.75">
      <c r="A138" s="5"/>
      <c r="B138" s="10"/>
      <c r="C138" s="40" t="s">
        <v>10</v>
      </c>
      <c r="D138" s="17"/>
      <c r="E138" s="17"/>
      <c r="F138" s="17"/>
      <c r="G138" s="17"/>
      <c r="H138" s="28"/>
      <c r="I138" s="28"/>
    </row>
    <row r="139" spans="1:9" ht="12.75">
      <c r="A139" s="5"/>
      <c r="B139" s="10"/>
      <c r="C139" s="42" t="s">
        <v>17</v>
      </c>
      <c r="D139" s="42"/>
      <c r="E139" s="42">
        <v>31</v>
      </c>
      <c r="F139" s="42">
        <v>16</v>
      </c>
      <c r="G139" s="17"/>
      <c r="H139" s="28"/>
      <c r="I139" s="28"/>
    </row>
    <row r="140" spans="1:9" ht="12.75">
      <c r="A140" s="5"/>
      <c r="B140" s="10"/>
      <c r="C140" s="42" t="s">
        <v>59</v>
      </c>
      <c r="D140" s="42"/>
      <c r="E140" s="42">
        <v>30</v>
      </c>
      <c r="F140" s="42">
        <v>20</v>
      </c>
      <c r="G140" s="17"/>
      <c r="H140" s="28"/>
      <c r="I140" s="28"/>
    </row>
    <row r="141" spans="1:9" ht="12.75">
      <c r="A141" s="5"/>
      <c r="B141" s="10"/>
      <c r="C141" s="42" t="s">
        <v>198</v>
      </c>
      <c r="D141" s="42"/>
      <c r="E141" s="42">
        <v>23</v>
      </c>
      <c r="F141" s="42">
        <v>15</v>
      </c>
      <c r="G141" s="17"/>
      <c r="H141" s="28">
        <f>SUM(E139:E141)</f>
        <v>84</v>
      </c>
      <c r="I141" s="28">
        <f>SUM(F139:F140)</f>
        <v>36</v>
      </c>
    </row>
    <row r="142" spans="1:9" ht="12.75">
      <c r="A142" s="5"/>
      <c r="B142" s="10"/>
      <c r="H142" s="14"/>
      <c r="I142" s="14"/>
    </row>
    <row r="143" spans="1:9" ht="12.75">
      <c r="A143" s="5"/>
      <c r="B143" s="10"/>
      <c r="H143" s="14"/>
      <c r="I143" s="14"/>
    </row>
    <row r="144" spans="1:9" ht="12.75">
      <c r="A144" s="5"/>
      <c r="B144" s="10"/>
      <c r="H144" s="14"/>
      <c r="I144" s="14"/>
    </row>
    <row r="145" spans="1:9" ht="12.75">
      <c r="A145" s="5"/>
      <c r="B145" s="10"/>
      <c r="C145" s="5" t="s">
        <v>13</v>
      </c>
      <c r="H145" s="14"/>
      <c r="I145" s="14"/>
    </row>
    <row r="146" spans="1:9" ht="12.75">
      <c r="A146" s="5" t="s">
        <v>838</v>
      </c>
      <c r="B146" s="10"/>
      <c r="C146" s="42" t="s">
        <v>68</v>
      </c>
      <c r="D146" s="42"/>
      <c r="E146" s="42">
        <v>43</v>
      </c>
      <c r="F146" s="42">
        <v>24</v>
      </c>
      <c r="H146" s="14"/>
      <c r="I146" s="14"/>
    </row>
    <row r="147" spans="1:9" ht="12.75">
      <c r="A147" s="5"/>
      <c r="B147" s="10"/>
      <c r="C147" s="42" t="s">
        <v>196</v>
      </c>
      <c r="D147" s="42"/>
      <c r="E147" s="42">
        <v>42</v>
      </c>
      <c r="F147" s="42">
        <v>22</v>
      </c>
      <c r="H147" s="14">
        <f>SUM(E146:E147)</f>
        <v>85</v>
      </c>
      <c r="I147" s="14">
        <f>SUM(F146:F147)</f>
        <v>46</v>
      </c>
    </row>
    <row r="148" spans="1:9" ht="12.75">
      <c r="A148" s="5"/>
      <c r="B148" s="10"/>
      <c r="H148" s="14"/>
      <c r="I148" s="14"/>
    </row>
    <row r="149" spans="1:9" ht="12.75">
      <c r="A149" s="5"/>
      <c r="B149" s="10"/>
      <c r="C149" s="5" t="s">
        <v>5</v>
      </c>
      <c r="H149" s="14"/>
      <c r="I149" s="14"/>
    </row>
    <row r="150" spans="1:9" ht="12.75">
      <c r="A150" s="5"/>
      <c r="B150" s="10"/>
      <c r="C150" s="42" t="s">
        <v>80</v>
      </c>
      <c r="D150" s="42"/>
      <c r="E150" s="42">
        <v>40</v>
      </c>
      <c r="F150" s="42">
        <v>24</v>
      </c>
      <c r="H150" s="14"/>
      <c r="I150" s="14"/>
    </row>
    <row r="151" spans="1:9" ht="12.75">
      <c r="A151" s="5"/>
      <c r="B151" s="10"/>
      <c r="C151" s="42" t="s">
        <v>131</v>
      </c>
      <c r="D151" s="42"/>
      <c r="E151" s="42">
        <v>37</v>
      </c>
      <c r="F151" s="42">
        <v>22</v>
      </c>
      <c r="H151" s="14">
        <f>SUM(E150:E151)</f>
        <v>77</v>
      </c>
      <c r="I151" s="14">
        <f>SUM(F150:F151)</f>
        <v>46</v>
      </c>
    </row>
    <row r="152" spans="1:9" ht="12.75">
      <c r="A152" s="5"/>
      <c r="B152" s="10"/>
      <c r="C152" s="42"/>
      <c r="D152" s="42"/>
      <c r="E152" s="42"/>
      <c r="F152" s="42"/>
      <c r="H152" s="14"/>
      <c r="I152" s="14"/>
    </row>
    <row r="153" spans="1:9" ht="12.75">
      <c r="A153" s="5"/>
      <c r="B153" s="10"/>
      <c r="C153" s="40" t="s">
        <v>10</v>
      </c>
      <c r="D153" s="42"/>
      <c r="E153" s="42"/>
      <c r="F153" s="42"/>
      <c r="H153" s="14"/>
      <c r="I153" s="14"/>
    </row>
    <row r="154" spans="1:9" ht="12.75">
      <c r="A154" s="5"/>
      <c r="B154" s="10"/>
      <c r="C154" s="42" t="s">
        <v>9</v>
      </c>
      <c r="D154" s="42"/>
      <c r="E154" s="42">
        <v>44</v>
      </c>
      <c r="F154" s="42">
        <v>25</v>
      </c>
      <c r="H154" s="14"/>
      <c r="I154" s="14"/>
    </row>
    <row r="155" spans="1:9" ht="12.75">
      <c r="A155" s="5"/>
      <c r="B155" s="10"/>
      <c r="C155" s="42" t="s">
        <v>209</v>
      </c>
      <c r="D155" s="42"/>
      <c r="E155" s="42">
        <v>33</v>
      </c>
      <c r="F155" s="42">
        <v>18</v>
      </c>
      <c r="H155" s="14">
        <f>SUM(E154:E155)</f>
        <v>77</v>
      </c>
      <c r="I155" s="14">
        <f>SUM(F154:F155)</f>
        <v>43</v>
      </c>
    </row>
    <row r="156" spans="1:9" ht="12.75">
      <c r="A156" s="5"/>
      <c r="B156" s="10"/>
      <c r="H156" s="14"/>
      <c r="I156" s="14"/>
    </row>
    <row r="157" spans="1:9" ht="12.75">
      <c r="A157" s="5"/>
      <c r="B157" s="10"/>
      <c r="C157" s="5" t="s">
        <v>3</v>
      </c>
      <c r="H157" s="14"/>
      <c r="I157" s="14"/>
    </row>
    <row r="158" spans="1:9" ht="12.75">
      <c r="A158" s="5"/>
      <c r="B158" s="10"/>
      <c r="C158" s="42" t="s">
        <v>61</v>
      </c>
      <c r="D158" s="42"/>
      <c r="E158" s="42">
        <v>37</v>
      </c>
      <c r="F158" s="42">
        <v>22</v>
      </c>
      <c r="H158" s="14"/>
      <c r="I158" s="14"/>
    </row>
    <row r="159" spans="1:9" ht="12.75">
      <c r="A159" s="5"/>
      <c r="B159" s="10"/>
      <c r="C159" s="42" t="s">
        <v>63</v>
      </c>
      <c r="D159" s="42"/>
      <c r="E159" s="42">
        <v>37</v>
      </c>
      <c r="F159" s="42">
        <v>22</v>
      </c>
      <c r="H159" s="14">
        <f>SUM(E158:E159)</f>
        <v>74</v>
      </c>
      <c r="I159" s="14">
        <f>SUM(F158:F159)</f>
        <v>44</v>
      </c>
    </row>
    <row r="160" spans="1:9" ht="12.75">
      <c r="A160" s="5"/>
      <c r="B160" s="10"/>
      <c r="C160" s="42"/>
      <c r="D160" s="42"/>
      <c r="E160" s="42"/>
      <c r="F160" s="42"/>
      <c r="H160" s="14"/>
      <c r="I160" s="14"/>
    </row>
    <row r="161" spans="1:9" ht="12.75">
      <c r="A161" s="5"/>
      <c r="B161" s="10"/>
      <c r="C161" s="40" t="s">
        <v>6</v>
      </c>
      <c r="H161" s="14"/>
      <c r="I161" s="14"/>
    </row>
    <row r="162" spans="1:9" ht="12.75">
      <c r="A162" s="5"/>
      <c r="B162" s="10"/>
      <c r="C162" s="42" t="s">
        <v>23</v>
      </c>
      <c r="D162" s="42"/>
      <c r="E162" s="42">
        <v>39</v>
      </c>
      <c r="F162" s="42">
        <v>23</v>
      </c>
      <c r="H162" s="14"/>
      <c r="I162" s="14"/>
    </row>
    <row r="163" spans="1:9" ht="12.75">
      <c r="A163" s="5"/>
      <c r="B163" s="10"/>
      <c r="C163" s="42" t="s">
        <v>836</v>
      </c>
      <c r="D163" s="42"/>
      <c r="E163" s="42">
        <v>23</v>
      </c>
      <c r="F163" s="42">
        <v>16</v>
      </c>
      <c r="H163" s="14">
        <f>SUM(E162:E163)</f>
        <v>62</v>
      </c>
      <c r="I163" s="14">
        <f>SUM(F162:F163)</f>
        <v>39</v>
      </c>
    </row>
    <row r="164" spans="1:9" ht="12.75">
      <c r="A164" s="5"/>
      <c r="B164" s="10"/>
      <c r="H164" s="14"/>
      <c r="I164" s="14"/>
    </row>
    <row r="165" spans="1:9" ht="12.75">
      <c r="A165" s="5"/>
      <c r="B165" s="10"/>
      <c r="H165" s="14"/>
      <c r="I165" s="14"/>
    </row>
    <row r="166" spans="1:9" ht="12.75">
      <c r="A166" s="5"/>
      <c r="B166" s="10"/>
      <c r="C166" s="5" t="s">
        <v>6</v>
      </c>
      <c r="H166" s="14"/>
      <c r="I166" s="14"/>
    </row>
    <row r="167" spans="1:9" ht="12.75">
      <c r="A167" s="5" t="s">
        <v>401</v>
      </c>
      <c r="B167" s="10"/>
      <c r="C167" s="83" t="s">
        <v>73</v>
      </c>
      <c r="D167" s="83"/>
      <c r="E167" s="172">
        <v>47</v>
      </c>
      <c r="F167" s="172">
        <v>25</v>
      </c>
      <c r="H167" s="14"/>
      <c r="I167" s="14"/>
    </row>
    <row r="168" spans="1:9" ht="12.75">
      <c r="A168" s="5"/>
      <c r="B168" s="10"/>
      <c r="C168" s="10" t="s">
        <v>58</v>
      </c>
      <c r="D168" s="10"/>
      <c r="E168" s="173">
        <v>45</v>
      </c>
      <c r="F168" s="7">
        <v>25</v>
      </c>
      <c r="H168" s="14">
        <f>SUM(E167:E168)</f>
        <v>92</v>
      </c>
      <c r="I168" s="14">
        <f>SUM(F167:F168)</f>
        <v>50</v>
      </c>
    </row>
    <row r="169" spans="1:9" ht="12.75">
      <c r="A169" s="5"/>
      <c r="B169" s="10"/>
      <c r="H169" s="14"/>
      <c r="I169" s="14"/>
    </row>
    <row r="170" spans="1:9" ht="12.75">
      <c r="A170" s="5"/>
      <c r="B170" s="10"/>
      <c r="C170" s="5" t="s">
        <v>13</v>
      </c>
      <c r="H170" s="14"/>
      <c r="I170" s="14"/>
    </row>
    <row r="171" spans="1:9" ht="12.75">
      <c r="A171" s="5"/>
      <c r="B171" s="10"/>
      <c r="C171" s="10" t="s">
        <v>14</v>
      </c>
      <c r="D171" s="10"/>
      <c r="E171" s="173">
        <v>45</v>
      </c>
      <c r="F171" s="7">
        <v>26</v>
      </c>
      <c r="H171" s="14"/>
      <c r="I171" s="14"/>
    </row>
    <row r="172" spans="1:9" ht="12.75">
      <c r="A172" s="5"/>
      <c r="B172" s="10"/>
      <c r="C172" s="10" t="s">
        <v>42</v>
      </c>
      <c r="D172" s="10"/>
      <c r="E172" s="173">
        <v>44</v>
      </c>
      <c r="F172" s="7">
        <v>24</v>
      </c>
      <c r="H172" s="14">
        <f>SUM(E171:E172)</f>
        <v>89</v>
      </c>
      <c r="I172" s="14">
        <f>SUM(F171:F172)</f>
        <v>50</v>
      </c>
    </row>
    <row r="173" spans="2:9" ht="12.75">
      <c r="B173" s="10"/>
      <c r="H173" s="14"/>
      <c r="I173" s="14"/>
    </row>
    <row r="174" spans="2:9" ht="12.75">
      <c r="B174" s="10"/>
      <c r="C174" s="5" t="s">
        <v>3</v>
      </c>
      <c r="H174" s="14"/>
      <c r="I174" s="14"/>
    </row>
    <row r="175" spans="2:9" ht="12.75">
      <c r="B175" s="10"/>
      <c r="C175" s="10" t="s">
        <v>74</v>
      </c>
      <c r="D175" s="10"/>
      <c r="E175" s="173">
        <v>46</v>
      </c>
      <c r="F175" s="7">
        <v>25</v>
      </c>
      <c r="H175" s="14"/>
      <c r="I175" s="14"/>
    </row>
    <row r="176" spans="2:9" ht="12.75">
      <c r="B176" s="10"/>
      <c r="C176" s="10" t="s">
        <v>753</v>
      </c>
      <c r="D176" s="10"/>
      <c r="E176" s="173">
        <v>42</v>
      </c>
      <c r="F176" s="7">
        <v>26</v>
      </c>
      <c r="H176" s="14">
        <f>SUM(E175:E176)</f>
        <v>88</v>
      </c>
      <c r="I176" s="14">
        <f>SUM(F175:F176)</f>
        <v>51</v>
      </c>
    </row>
    <row r="177" spans="2:9" ht="12.75">
      <c r="B177" s="10"/>
      <c r="H177" s="14"/>
      <c r="I177" s="14"/>
    </row>
    <row r="178" spans="2:9" ht="12.75">
      <c r="B178" s="10"/>
      <c r="C178" s="5" t="s">
        <v>5</v>
      </c>
      <c r="H178" s="14"/>
      <c r="I178" s="14"/>
    </row>
    <row r="179" spans="2:9" ht="12.75">
      <c r="B179" s="10"/>
      <c r="C179" s="10" t="s">
        <v>100</v>
      </c>
      <c r="D179" s="10"/>
      <c r="E179" s="173">
        <v>46</v>
      </c>
      <c r="F179" s="7">
        <v>26</v>
      </c>
      <c r="H179" s="14"/>
      <c r="I179" s="14"/>
    </row>
    <row r="180" spans="2:9" ht="12.75">
      <c r="B180" s="10"/>
      <c r="C180" s="10" t="s">
        <v>80</v>
      </c>
      <c r="D180" s="10"/>
      <c r="E180" s="173">
        <v>32</v>
      </c>
      <c r="F180" s="7">
        <v>21</v>
      </c>
      <c r="H180" s="14">
        <f>SUM(E179:E180)</f>
        <v>78</v>
      </c>
      <c r="I180" s="14">
        <f>SUM(F179:F180)</f>
        <v>47</v>
      </c>
    </row>
    <row r="181" spans="2:9" ht="12.75">
      <c r="B181" s="10"/>
      <c r="H181" s="14"/>
      <c r="I181" s="14"/>
    </row>
    <row r="182" spans="2:9" ht="12.75">
      <c r="B182" s="10"/>
      <c r="C182" s="5" t="s">
        <v>10</v>
      </c>
      <c r="H182" s="14"/>
      <c r="I182" s="14"/>
    </row>
    <row r="183" spans="2:9" ht="12.75">
      <c r="B183" s="10"/>
      <c r="C183" s="10" t="s">
        <v>9</v>
      </c>
      <c r="D183" s="10"/>
      <c r="E183" s="173">
        <v>46</v>
      </c>
      <c r="F183" s="7">
        <v>26</v>
      </c>
      <c r="H183" s="14"/>
      <c r="I183" s="14"/>
    </row>
    <row r="184" spans="2:9" ht="12.75">
      <c r="B184" s="10"/>
      <c r="C184" s="10" t="s">
        <v>59</v>
      </c>
      <c r="D184" s="10"/>
      <c r="E184" s="173">
        <v>28</v>
      </c>
      <c r="F184" s="7">
        <v>20</v>
      </c>
      <c r="H184" s="14">
        <f>SUM(E183:E184)</f>
        <v>74</v>
      </c>
      <c r="I184" s="14">
        <f>SUM(F183:F184)</f>
        <v>46</v>
      </c>
    </row>
    <row r="185" spans="2:9" ht="12.75">
      <c r="B185" s="10"/>
      <c r="H185" s="14"/>
      <c r="I185" s="14"/>
    </row>
    <row r="186" spans="2:8" ht="12.75">
      <c r="B186" s="10"/>
      <c r="H186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421875" style="0" customWidth="1"/>
    <col min="2" max="2" width="18.00390625" style="0" customWidth="1"/>
    <col min="4" max="4" width="24.8515625" style="0" customWidth="1"/>
  </cols>
  <sheetData>
    <row r="1" spans="1:8" ht="15.75">
      <c r="A1" s="68"/>
      <c r="B1" s="68"/>
      <c r="C1" s="99" t="s">
        <v>234</v>
      </c>
      <c r="D1" s="68"/>
      <c r="E1" s="68"/>
      <c r="F1" s="68"/>
      <c r="G1" s="68"/>
      <c r="H1" s="68"/>
    </row>
    <row r="2" spans="1:8" ht="12.75">
      <c r="A2" s="68"/>
      <c r="B2" s="68"/>
      <c r="C2" s="68"/>
      <c r="D2" s="68"/>
      <c r="E2" s="68"/>
      <c r="F2" s="68"/>
      <c r="G2" s="68"/>
      <c r="H2" s="68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68"/>
      <c r="B4" s="68" t="s">
        <v>235</v>
      </c>
      <c r="C4" s="68" t="s">
        <v>236</v>
      </c>
      <c r="D4" s="68"/>
      <c r="E4" s="68"/>
      <c r="F4" s="68"/>
      <c r="G4" s="68"/>
      <c r="H4" s="68"/>
    </row>
    <row r="5" spans="1:8" ht="12.75">
      <c r="A5" s="68" t="s">
        <v>237</v>
      </c>
      <c r="B5" s="68" t="s">
        <v>1</v>
      </c>
      <c r="C5" s="68" t="s">
        <v>238</v>
      </c>
      <c r="D5" s="68" t="s">
        <v>108</v>
      </c>
      <c r="E5" s="68" t="s">
        <v>239</v>
      </c>
      <c r="F5" s="68" t="s">
        <v>240</v>
      </c>
      <c r="G5" s="68" t="s">
        <v>241</v>
      </c>
      <c r="H5" s="68"/>
    </row>
    <row r="6" spans="1:8" ht="12.75">
      <c r="A6" s="68">
        <v>1</v>
      </c>
      <c r="B6" s="68" t="s">
        <v>242</v>
      </c>
      <c r="C6" s="68" t="s">
        <v>118</v>
      </c>
      <c r="D6" s="68" t="s">
        <v>243</v>
      </c>
      <c r="E6" s="68" t="s">
        <v>244</v>
      </c>
      <c r="F6" s="68">
        <v>17</v>
      </c>
      <c r="G6" s="68"/>
      <c r="H6" s="68"/>
    </row>
    <row r="7" spans="1:8" ht="12.75">
      <c r="A7" s="68"/>
      <c r="B7" s="68"/>
      <c r="C7" s="68"/>
      <c r="D7" s="68"/>
      <c r="E7" s="68"/>
      <c r="F7" s="68"/>
      <c r="G7" s="68"/>
      <c r="H7" s="68"/>
    </row>
    <row r="8" spans="1:8" ht="12.75">
      <c r="A8" s="68"/>
      <c r="B8" s="68"/>
      <c r="C8" s="68"/>
      <c r="D8" s="68"/>
      <c r="E8" s="68"/>
      <c r="F8" s="68"/>
      <c r="G8" s="68"/>
      <c r="H8" s="68"/>
    </row>
    <row r="9" spans="1:8" ht="12.75">
      <c r="A9" s="68"/>
      <c r="B9" s="68" t="s">
        <v>235</v>
      </c>
      <c r="C9" s="68" t="s">
        <v>245</v>
      </c>
      <c r="D9" s="68"/>
      <c r="E9" s="68"/>
      <c r="F9" s="68"/>
      <c r="G9" s="68"/>
      <c r="H9" s="68"/>
    </row>
    <row r="10" spans="1:8" ht="12.75">
      <c r="A10" s="68" t="s">
        <v>237</v>
      </c>
      <c r="B10" s="68" t="s">
        <v>1</v>
      </c>
      <c r="C10" s="68" t="s">
        <v>238</v>
      </c>
      <c r="D10" s="68" t="s">
        <v>108</v>
      </c>
      <c r="E10" s="68" t="s">
        <v>239</v>
      </c>
      <c r="F10" s="68" t="s">
        <v>240</v>
      </c>
      <c r="G10" s="68" t="s">
        <v>241</v>
      </c>
      <c r="H10" s="68"/>
    </row>
    <row r="11" spans="1:8" ht="12.75">
      <c r="A11" s="68">
        <v>1</v>
      </c>
      <c r="B11" s="68" t="s">
        <v>246</v>
      </c>
      <c r="C11" s="68" t="s">
        <v>105</v>
      </c>
      <c r="D11" s="68" t="s">
        <v>247</v>
      </c>
      <c r="E11" s="68" t="s">
        <v>211</v>
      </c>
      <c r="F11" s="68">
        <v>28</v>
      </c>
      <c r="G11" s="68" t="s">
        <v>120</v>
      </c>
      <c r="H11" s="68"/>
    </row>
    <row r="12" spans="1:8" ht="12.75">
      <c r="A12" s="68">
        <v>2</v>
      </c>
      <c r="B12" s="68" t="s">
        <v>248</v>
      </c>
      <c r="C12" s="68" t="s">
        <v>249</v>
      </c>
      <c r="D12" s="68" t="s">
        <v>250</v>
      </c>
      <c r="E12" s="68" t="s">
        <v>251</v>
      </c>
      <c r="F12" s="68">
        <v>51</v>
      </c>
      <c r="G12" s="68"/>
      <c r="H12" s="68"/>
    </row>
    <row r="13" spans="1:8" ht="12.75">
      <c r="A13" s="68">
        <v>3</v>
      </c>
      <c r="B13" s="68" t="s">
        <v>252</v>
      </c>
      <c r="C13" s="68" t="s">
        <v>249</v>
      </c>
      <c r="D13" s="68" t="s">
        <v>253</v>
      </c>
      <c r="E13" s="68" t="s">
        <v>254</v>
      </c>
      <c r="F13" s="68">
        <v>51</v>
      </c>
      <c r="G13" s="68"/>
      <c r="H13" s="68"/>
    </row>
    <row r="14" spans="1:8" ht="12.75">
      <c r="A14" s="68"/>
      <c r="B14" s="68"/>
      <c r="C14" s="68"/>
      <c r="D14" s="68"/>
      <c r="E14" s="68"/>
      <c r="F14" s="68"/>
      <c r="G14" s="68"/>
      <c r="H14" s="68"/>
    </row>
    <row r="15" spans="1:8" ht="12.75">
      <c r="A15" s="68"/>
      <c r="B15" s="68"/>
      <c r="C15" s="68"/>
      <c r="D15" s="68"/>
      <c r="E15" s="68"/>
      <c r="F15" s="68"/>
      <c r="G15" s="68"/>
      <c r="H15" s="68"/>
    </row>
    <row r="16" spans="1:8" ht="12.75">
      <c r="A16" s="68"/>
      <c r="B16" s="68" t="s">
        <v>235</v>
      </c>
      <c r="C16" s="68" t="s">
        <v>255</v>
      </c>
      <c r="D16" s="68"/>
      <c r="E16" s="68"/>
      <c r="F16" s="68"/>
      <c r="G16" s="68"/>
      <c r="H16" s="68"/>
    </row>
    <row r="17" spans="1:8" ht="12.75">
      <c r="A17" s="68" t="s">
        <v>237</v>
      </c>
      <c r="B17" s="68" t="s">
        <v>1</v>
      </c>
      <c r="C17" s="68" t="s">
        <v>238</v>
      </c>
      <c r="D17" s="68" t="s">
        <v>108</v>
      </c>
      <c r="E17" s="68" t="s">
        <v>239</v>
      </c>
      <c r="F17" s="68" t="s">
        <v>240</v>
      </c>
      <c r="G17" s="68" t="s">
        <v>241</v>
      </c>
      <c r="H17" s="68"/>
    </row>
    <row r="18" spans="1:8" ht="12.75">
      <c r="A18" s="68">
        <v>1</v>
      </c>
      <c r="B18" s="68" t="s">
        <v>256</v>
      </c>
      <c r="C18" s="68" t="s">
        <v>121</v>
      </c>
      <c r="D18" s="68" t="s">
        <v>257</v>
      </c>
      <c r="E18" s="68" t="s">
        <v>258</v>
      </c>
      <c r="F18" s="68">
        <v>24</v>
      </c>
      <c r="G18" s="68"/>
      <c r="H18" s="68"/>
    </row>
    <row r="19" spans="1:8" ht="12.75">
      <c r="A19" s="68">
        <v>2</v>
      </c>
      <c r="B19" s="68" t="s">
        <v>259</v>
      </c>
      <c r="C19" s="68" t="s">
        <v>125</v>
      </c>
      <c r="D19" s="68" t="s">
        <v>260</v>
      </c>
      <c r="E19" s="68" t="s">
        <v>261</v>
      </c>
      <c r="F19" s="68">
        <v>14</v>
      </c>
      <c r="G19" s="68"/>
      <c r="H19" s="68"/>
    </row>
    <row r="20" spans="1:8" ht="12.75">
      <c r="A20" s="68"/>
      <c r="B20" s="68"/>
      <c r="C20" s="68"/>
      <c r="D20" s="68"/>
      <c r="E20" s="68"/>
      <c r="F20" s="68"/>
      <c r="G20" s="68"/>
      <c r="H20" s="68"/>
    </row>
    <row r="21" spans="1:8" ht="12.75">
      <c r="A21" s="68"/>
      <c r="B21" s="68"/>
      <c r="C21" s="68"/>
      <c r="D21" s="68"/>
      <c r="E21" s="68"/>
      <c r="F21" s="68"/>
      <c r="G21" s="68"/>
      <c r="H21" s="68"/>
    </row>
    <row r="22" spans="1:8" ht="12.75">
      <c r="A22" s="68"/>
      <c r="B22" s="68" t="s">
        <v>120</v>
      </c>
      <c r="C22" s="68" t="s">
        <v>236</v>
      </c>
      <c r="D22" s="68"/>
      <c r="E22" s="68"/>
      <c r="F22" s="68"/>
      <c r="G22" s="68"/>
      <c r="H22" s="68"/>
    </row>
    <row r="23" spans="1:8" ht="12.75">
      <c r="A23" s="68" t="s">
        <v>237</v>
      </c>
      <c r="B23" s="68" t="s">
        <v>1</v>
      </c>
      <c r="C23" s="68" t="s">
        <v>238</v>
      </c>
      <c r="D23" s="68" t="s">
        <v>108</v>
      </c>
      <c r="E23" s="68" t="s">
        <v>239</v>
      </c>
      <c r="F23" s="68" t="s">
        <v>240</v>
      </c>
      <c r="G23" s="68" t="s">
        <v>241</v>
      </c>
      <c r="H23" s="68"/>
    </row>
    <row r="24" spans="1:8" ht="12.75">
      <c r="A24" s="68">
        <v>1</v>
      </c>
      <c r="B24" s="68" t="s">
        <v>262</v>
      </c>
      <c r="C24" s="68" t="s">
        <v>105</v>
      </c>
      <c r="D24" s="68" t="s">
        <v>263</v>
      </c>
      <c r="E24" s="68" t="s">
        <v>264</v>
      </c>
      <c r="F24" s="68">
        <v>25</v>
      </c>
      <c r="G24" s="68"/>
      <c r="H24" s="68"/>
    </row>
    <row r="25" spans="1:8" ht="12.75">
      <c r="A25" s="68"/>
      <c r="B25" s="68"/>
      <c r="C25" s="68"/>
      <c r="D25" s="68"/>
      <c r="E25" s="68"/>
      <c r="F25" s="68"/>
      <c r="G25" s="68"/>
      <c r="H25" s="68"/>
    </row>
    <row r="26" spans="1:8" ht="12.75">
      <c r="A26" s="68"/>
      <c r="B26" s="68"/>
      <c r="C26" s="68"/>
      <c r="D26" s="68"/>
      <c r="E26" s="68"/>
      <c r="F26" s="68"/>
      <c r="G26" s="68"/>
      <c r="H26" s="68"/>
    </row>
    <row r="27" spans="1:8" ht="12.75">
      <c r="A27" s="68"/>
      <c r="B27" s="68" t="s">
        <v>120</v>
      </c>
      <c r="C27" s="68" t="s">
        <v>265</v>
      </c>
      <c r="D27" s="68"/>
      <c r="E27" s="68"/>
      <c r="F27" s="68"/>
      <c r="G27" s="68"/>
      <c r="H27" s="68"/>
    </row>
    <row r="28" spans="1:8" ht="12.75">
      <c r="A28" s="68" t="s">
        <v>237</v>
      </c>
      <c r="B28" s="68" t="s">
        <v>1</v>
      </c>
      <c r="C28" s="68" t="s">
        <v>238</v>
      </c>
      <c r="D28" s="68" t="s">
        <v>108</v>
      </c>
      <c r="E28" s="68" t="s">
        <v>239</v>
      </c>
      <c r="F28" s="68" t="s">
        <v>240</v>
      </c>
      <c r="G28" s="68" t="s">
        <v>241</v>
      </c>
      <c r="H28" s="68"/>
    </row>
    <row r="29" spans="1:8" ht="12.75">
      <c r="A29" s="68">
        <v>1</v>
      </c>
      <c r="B29" s="68" t="s">
        <v>266</v>
      </c>
      <c r="C29" s="68" t="s">
        <v>121</v>
      </c>
      <c r="D29" s="68" t="s">
        <v>267</v>
      </c>
      <c r="E29" s="68" t="s">
        <v>268</v>
      </c>
      <c r="F29" s="68">
        <v>13</v>
      </c>
      <c r="G29" s="68"/>
      <c r="H29" s="68"/>
    </row>
    <row r="30" spans="1:8" ht="12.75">
      <c r="A30" s="68"/>
      <c r="B30" s="68"/>
      <c r="C30" s="68"/>
      <c r="D30" s="68"/>
      <c r="E30" s="68"/>
      <c r="F30" s="68"/>
      <c r="G30" s="68"/>
      <c r="H30" s="68"/>
    </row>
    <row r="31" spans="1:8" ht="12.75">
      <c r="A31" s="68"/>
      <c r="B31" s="68"/>
      <c r="C31" s="68"/>
      <c r="D31" s="68"/>
      <c r="E31" s="68"/>
      <c r="F31" s="68"/>
      <c r="G31" s="68"/>
      <c r="H31" s="68"/>
    </row>
    <row r="32" spans="1:8" ht="12.75">
      <c r="A32" s="68"/>
      <c r="B32" s="68" t="s">
        <v>120</v>
      </c>
      <c r="C32" s="68" t="s">
        <v>245</v>
      </c>
      <c r="D32" s="68"/>
      <c r="E32" s="68"/>
      <c r="F32" s="68"/>
      <c r="G32" s="68"/>
      <c r="H32" s="68"/>
    </row>
    <row r="33" spans="1:8" ht="12.75">
      <c r="A33" s="68" t="s">
        <v>237</v>
      </c>
      <c r="B33" s="68" t="s">
        <v>1</v>
      </c>
      <c r="C33" s="68" t="s">
        <v>238</v>
      </c>
      <c r="D33" s="68" t="s">
        <v>108</v>
      </c>
      <c r="E33" s="68" t="s">
        <v>239</v>
      </c>
      <c r="F33" s="68" t="s">
        <v>240</v>
      </c>
      <c r="G33" s="68" t="s">
        <v>241</v>
      </c>
      <c r="H33" s="68"/>
    </row>
    <row r="34" spans="1:8" ht="12.75">
      <c r="A34" s="68">
        <v>1</v>
      </c>
      <c r="B34" s="68" t="s">
        <v>269</v>
      </c>
      <c r="C34" s="68" t="s">
        <v>105</v>
      </c>
      <c r="D34" s="68" t="s">
        <v>270</v>
      </c>
      <c r="E34" s="68" t="s">
        <v>271</v>
      </c>
      <c r="F34" s="68">
        <v>23</v>
      </c>
      <c r="G34" s="68" t="s">
        <v>120</v>
      </c>
      <c r="H34" s="68"/>
    </row>
    <row r="35" spans="1:8" ht="12.75">
      <c r="A35" s="68"/>
      <c r="B35" s="68"/>
      <c r="C35" s="68"/>
      <c r="D35" s="68"/>
      <c r="E35" s="68"/>
      <c r="F35" s="68"/>
      <c r="G35" s="68"/>
      <c r="H35" s="68"/>
    </row>
    <row r="36" spans="1:8" ht="12.75">
      <c r="A36" s="68"/>
      <c r="B36" s="68"/>
      <c r="C36" s="68"/>
      <c r="D36" s="68"/>
      <c r="E36" s="68"/>
      <c r="F36" s="68"/>
      <c r="G36" s="68"/>
      <c r="H36" s="68"/>
    </row>
    <row r="37" spans="1:8" ht="12.75">
      <c r="A37" s="68"/>
      <c r="B37" s="68" t="s">
        <v>272</v>
      </c>
      <c r="C37" s="68" t="s">
        <v>236</v>
      </c>
      <c r="D37" s="68"/>
      <c r="E37" s="68"/>
      <c r="F37" s="68"/>
      <c r="G37" s="68"/>
      <c r="H37" s="68"/>
    </row>
    <row r="38" spans="1:8" ht="12.75">
      <c r="A38" s="68" t="s">
        <v>237</v>
      </c>
      <c r="B38" s="68" t="s">
        <v>1</v>
      </c>
      <c r="C38" s="68" t="s">
        <v>238</v>
      </c>
      <c r="D38" s="68" t="s">
        <v>108</v>
      </c>
      <c r="E38" s="68" t="s">
        <v>239</v>
      </c>
      <c r="F38" s="68" t="s">
        <v>240</v>
      </c>
      <c r="G38" s="68" t="s">
        <v>241</v>
      </c>
      <c r="H38" s="68"/>
    </row>
    <row r="39" spans="1:8" ht="12.75">
      <c r="A39" s="68">
        <v>1</v>
      </c>
      <c r="B39" s="68" t="s">
        <v>242</v>
      </c>
      <c r="C39" s="68" t="s">
        <v>118</v>
      </c>
      <c r="D39" s="68" t="s">
        <v>273</v>
      </c>
      <c r="E39" s="68" t="s">
        <v>211</v>
      </c>
      <c r="F39" s="68">
        <v>25</v>
      </c>
      <c r="G39" s="68" t="s">
        <v>120</v>
      </c>
      <c r="H39" s="68"/>
    </row>
    <row r="40" spans="1:8" ht="12.75">
      <c r="A40" s="68">
        <v>2</v>
      </c>
      <c r="B40" s="68" t="s">
        <v>274</v>
      </c>
      <c r="C40" s="68" t="s">
        <v>105</v>
      </c>
      <c r="D40" s="68" t="s">
        <v>275</v>
      </c>
      <c r="E40" s="68" t="s">
        <v>276</v>
      </c>
      <c r="F40" s="68">
        <v>21</v>
      </c>
      <c r="G40" s="68" t="s">
        <v>120</v>
      </c>
      <c r="H40" s="68"/>
    </row>
    <row r="41" spans="1:8" ht="12.75">
      <c r="A41" s="68">
        <v>3</v>
      </c>
      <c r="B41" s="68" t="s">
        <v>262</v>
      </c>
      <c r="C41" s="68" t="s">
        <v>105</v>
      </c>
      <c r="D41" s="68" t="s">
        <v>277</v>
      </c>
      <c r="E41" s="68" t="s">
        <v>278</v>
      </c>
      <c r="F41" s="68">
        <v>26</v>
      </c>
      <c r="G41" s="68"/>
      <c r="H41" s="68"/>
    </row>
    <row r="42" spans="1:8" ht="12.75">
      <c r="A42" s="68">
        <v>4</v>
      </c>
      <c r="B42" s="68" t="s">
        <v>279</v>
      </c>
      <c r="C42" s="68" t="s">
        <v>121</v>
      </c>
      <c r="D42" s="68" t="s">
        <v>280</v>
      </c>
      <c r="E42" s="68" t="s">
        <v>281</v>
      </c>
      <c r="F42" s="68">
        <v>27</v>
      </c>
      <c r="G42" s="68"/>
      <c r="H42" s="68"/>
    </row>
    <row r="43" spans="1:8" ht="12.75">
      <c r="A43" s="68">
        <v>5</v>
      </c>
      <c r="B43" s="68" t="s">
        <v>282</v>
      </c>
      <c r="C43" s="68" t="s">
        <v>121</v>
      </c>
      <c r="D43" s="68" t="s">
        <v>283</v>
      </c>
      <c r="E43" s="68" t="s">
        <v>244</v>
      </c>
      <c r="F43" s="68">
        <v>10</v>
      </c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5" spans="1:8" ht="12.75">
      <c r="A45" s="68"/>
      <c r="B45" s="68" t="s">
        <v>272</v>
      </c>
      <c r="C45" s="68" t="s">
        <v>265</v>
      </c>
      <c r="D45" s="68"/>
      <c r="E45" s="68"/>
      <c r="F45" s="68"/>
      <c r="G45" s="68"/>
      <c r="H45" s="68"/>
    </row>
    <row r="46" spans="1:8" ht="12.75">
      <c r="A46" s="68" t="s">
        <v>237</v>
      </c>
      <c r="B46" s="68" t="s">
        <v>1</v>
      </c>
      <c r="C46" s="68" t="s">
        <v>238</v>
      </c>
      <c r="D46" s="68" t="s">
        <v>108</v>
      </c>
      <c r="E46" s="68" t="s">
        <v>239</v>
      </c>
      <c r="F46" s="68" t="s">
        <v>240</v>
      </c>
      <c r="G46" s="68" t="s">
        <v>241</v>
      </c>
      <c r="H46" s="68"/>
    </row>
    <row r="47" spans="1:8" ht="12.75">
      <c r="A47" s="68">
        <v>1</v>
      </c>
      <c r="B47" s="68" t="s">
        <v>284</v>
      </c>
      <c r="C47" s="68" t="s">
        <v>105</v>
      </c>
      <c r="D47" s="68" t="s">
        <v>285</v>
      </c>
      <c r="E47" s="68" t="s">
        <v>264</v>
      </c>
      <c r="F47" s="68">
        <v>21</v>
      </c>
      <c r="G47" s="68" t="s">
        <v>120</v>
      </c>
      <c r="H47" s="68"/>
    </row>
    <row r="48" spans="1:8" ht="12.75">
      <c r="A48" s="68">
        <v>2</v>
      </c>
      <c r="B48" s="68" t="s">
        <v>286</v>
      </c>
      <c r="C48" s="68" t="s">
        <v>105</v>
      </c>
      <c r="D48" s="68" t="s">
        <v>287</v>
      </c>
      <c r="E48" s="68" t="s">
        <v>226</v>
      </c>
      <c r="F48" s="68">
        <v>21</v>
      </c>
      <c r="G48" s="68" t="s">
        <v>120</v>
      </c>
      <c r="H48" s="68"/>
    </row>
    <row r="49" spans="1:8" ht="12.75">
      <c r="A49" s="68">
        <v>3</v>
      </c>
      <c r="B49" s="68" t="s">
        <v>288</v>
      </c>
      <c r="C49" s="68" t="s">
        <v>289</v>
      </c>
      <c r="D49" s="68" t="s">
        <v>290</v>
      </c>
      <c r="E49" s="68" t="s">
        <v>211</v>
      </c>
      <c r="F49" s="68">
        <v>24</v>
      </c>
      <c r="G49" s="68" t="s">
        <v>120</v>
      </c>
      <c r="H49" s="68"/>
    </row>
    <row r="50" spans="1:8" ht="12.75">
      <c r="A50" s="68">
        <v>4</v>
      </c>
      <c r="B50" s="68" t="s">
        <v>291</v>
      </c>
      <c r="C50" s="68" t="s">
        <v>249</v>
      </c>
      <c r="D50" s="68" t="s">
        <v>292</v>
      </c>
      <c r="E50" s="68" t="s">
        <v>211</v>
      </c>
      <c r="F50" s="68">
        <v>18</v>
      </c>
      <c r="G50" s="68" t="s">
        <v>120</v>
      </c>
      <c r="H50" s="68"/>
    </row>
    <row r="51" spans="1:8" ht="12.75">
      <c r="A51" s="68">
        <v>5</v>
      </c>
      <c r="B51" s="68" t="s">
        <v>293</v>
      </c>
      <c r="C51" s="68" t="s">
        <v>121</v>
      </c>
      <c r="D51" s="68" t="s">
        <v>294</v>
      </c>
      <c r="E51" s="68" t="s">
        <v>281</v>
      </c>
      <c r="F51" s="68">
        <v>10</v>
      </c>
      <c r="G51" s="68"/>
      <c r="H51" s="68"/>
    </row>
    <row r="52" spans="1:8" ht="12.75">
      <c r="A52" s="68">
        <v>6</v>
      </c>
      <c r="B52" s="68" t="s">
        <v>295</v>
      </c>
      <c r="C52" s="68" t="s">
        <v>249</v>
      </c>
      <c r="D52" s="68" t="s">
        <v>296</v>
      </c>
      <c r="E52" s="68" t="s">
        <v>297</v>
      </c>
      <c r="F52" s="68">
        <v>17</v>
      </c>
      <c r="G52" s="68"/>
      <c r="H52" s="68"/>
    </row>
    <row r="53" spans="1:8" ht="12.75">
      <c r="A53" s="68">
        <v>7</v>
      </c>
      <c r="B53" s="68" t="s">
        <v>298</v>
      </c>
      <c r="C53" s="68" t="s">
        <v>105</v>
      </c>
      <c r="D53" s="68" t="s">
        <v>299</v>
      </c>
      <c r="E53" s="68" t="s">
        <v>146</v>
      </c>
      <c r="F53" s="68">
        <v>17</v>
      </c>
      <c r="G53" s="68"/>
      <c r="H53" s="68"/>
    </row>
    <row r="54" spans="1:8" ht="12.75">
      <c r="A54" s="68">
        <v>8</v>
      </c>
      <c r="B54" s="68" t="s">
        <v>300</v>
      </c>
      <c r="C54" s="68" t="s">
        <v>249</v>
      </c>
      <c r="D54" s="68" t="s">
        <v>301</v>
      </c>
      <c r="E54" s="68" t="s">
        <v>229</v>
      </c>
      <c r="F54" s="68">
        <v>25</v>
      </c>
      <c r="G54" s="68"/>
      <c r="H54" s="68"/>
    </row>
    <row r="55" spans="1:8" ht="12.75">
      <c r="A55" s="68">
        <v>9</v>
      </c>
      <c r="B55" s="68" t="s">
        <v>302</v>
      </c>
      <c r="C55" s="68" t="s">
        <v>125</v>
      </c>
      <c r="D55" s="68" t="s">
        <v>303</v>
      </c>
      <c r="E55" s="68" t="s">
        <v>304</v>
      </c>
      <c r="F55" s="68">
        <v>15</v>
      </c>
      <c r="G55" s="68"/>
      <c r="H55" s="68"/>
    </row>
    <row r="56" spans="1:8" ht="12.75">
      <c r="A56" s="68">
        <v>10</v>
      </c>
      <c r="B56" s="68" t="s">
        <v>305</v>
      </c>
      <c r="C56" s="68" t="s">
        <v>125</v>
      </c>
      <c r="D56" s="68" t="s">
        <v>306</v>
      </c>
      <c r="E56" s="68" t="s">
        <v>307</v>
      </c>
      <c r="F56" s="68">
        <v>17</v>
      </c>
      <c r="G56" s="68"/>
      <c r="H56" s="68"/>
    </row>
    <row r="57" spans="1:8" ht="12.75">
      <c r="A57" s="68"/>
      <c r="B57" s="68"/>
      <c r="C57" s="68"/>
      <c r="D57" s="68"/>
      <c r="E57" s="68"/>
      <c r="F57" s="68"/>
      <c r="G57" s="68"/>
      <c r="H57" s="68"/>
    </row>
    <row r="58" spans="1:8" ht="12.75">
      <c r="A58" s="68"/>
      <c r="B58" s="68" t="s">
        <v>272</v>
      </c>
      <c r="C58" s="68" t="s">
        <v>245</v>
      </c>
      <c r="D58" s="68"/>
      <c r="E58" s="68"/>
      <c r="F58" s="68"/>
      <c r="G58" s="68"/>
      <c r="H58" s="68"/>
    </row>
    <row r="59" spans="1:8" ht="12.75">
      <c r="A59" s="68" t="s">
        <v>237</v>
      </c>
      <c r="B59" s="68" t="s">
        <v>1</v>
      </c>
      <c r="C59" s="68" t="s">
        <v>238</v>
      </c>
      <c r="D59" s="68" t="s">
        <v>108</v>
      </c>
      <c r="E59" s="68" t="s">
        <v>239</v>
      </c>
      <c r="F59" s="68" t="s">
        <v>240</v>
      </c>
      <c r="G59" s="68" t="s">
        <v>241</v>
      </c>
      <c r="H59" s="68"/>
    </row>
    <row r="60" spans="1:8" ht="12.75">
      <c r="A60" s="68">
        <v>1</v>
      </c>
      <c r="B60" s="68" t="s">
        <v>308</v>
      </c>
      <c r="C60" s="68" t="s">
        <v>121</v>
      </c>
      <c r="D60" s="68" t="s">
        <v>270</v>
      </c>
      <c r="E60" s="68" t="s">
        <v>271</v>
      </c>
      <c r="F60" s="68">
        <v>28</v>
      </c>
      <c r="G60" s="68" t="s">
        <v>115</v>
      </c>
      <c r="H60" s="68"/>
    </row>
    <row r="61" spans="1:8" ht="12.75">
      <c r="A61" s="68">
        <v>2</v>
      </c>
      <c r="B61" s="68" t="s">
        <v>246</v>
      </c>
      <c r="C61" s="68" t="s">
        <v>105</v>
      </c>
      <c r="D61" s="68" t="s">
        <v>270</v>
      </c>
      <c r="E61" s="68" t="s">
        <v>271</v>
      </c>
      <c r="F61" s="68">
        <v>25</v>
      </c>
      <c r="G61" s="68" t="s">
        <v>115</v>
      </c>
      <c r="H61" s="68"/>
    </row>
    <row r="62" spans="1:8" ht="12.75">
      <c r="A62" s="68">
        <v>3</v>
      </c>
      <c r="B62" s="68" t="s">
        <v>309</v>
      </c>
      <c r="C62" s="68" t="s">
        <v>118</v>
      </c>
      <c r="D62" s="68" t="s">
        <v>270</v>
      </c>
      <c r="E62" s="68" t="s">
        <v>271</v>
      </c>
      <c r="F62" s="68">
        <v>23</v>
      </c>
      <c r="G62" s="68" t="s">
        <v>115</v>
      </c>
      <c r="H62" s="68"/>
    </row>
    <row r="63" spans="1:8" ht="12.75">
      <c r="A63" s="68">
        <v>4</v>
      </c>
      <c r="B63" s="68" t="s">
        <v>310</v>
      </c>
      <c r="C63" s="68" t="s">
        <v>121</v>
      </c>
      <c r="D63" s="68" t="s">
        <v>311</v>
      </c>
      <c r="E63" s="68" t="s">
        <v>145</v>
      </c>
      <c r="F63" s="68">
        <v>24</v>
      </c>
      <c r="G63" s="68" t="s">
        <v>115</v>
      </c>
      <c r="H63" s="68"/>
    </row>
    <row r="64" spans="1:8" ht="12.75">
      <c r="A64" s="68">
        <v>5</v>
      </c>
      <c r="B64" s="68" t="s">
        <v>312</v>
      </c>
      <c r="C64" s="68" t="s">
        <v>105</v>
      </c>
      <c r="D64" s="68" t="s">
        <v>313</v>
      </c>
      <c r="E64" s="68" t="s">
        <v>145</v>
      </c>
      <c r="F64" s="68">
        <v>18</v>
      </c>
      <c r="G64" s="68" t="s">
        <v>115</v>
      </c>
      <c r="H64" s="68"/>
    </row>
    <row r="65" spans="1:8" ht="12.75">
      <c r="A65" s="68">
        <v>6</v>
      </c>
      <c r="B65" s="68" t="s">
        <v>314</v>
      </c>
      <c r="C65" s="68" t="s">
        <v>121</v>
      </c>
      <c r="D65" s="68" t="s">
        <v>315</v>
      </c>
      <c r="E65" s="68" t="s">
        <v>143</v>
      </c>
      <c r="F65" s="68">
        <v>28</v>
      </c>
      <c r="G65" s="68" t="s">
        <v>120</v>
      </c>
      <c r="H65" s="68"/>
    </row>
    <row r="66" spans="1:8" ht="12.75">
      <c r="A66" s="68">
        <v>7</v>
      </c>
      <c r="B66" s="68" t="s">
        <v>269</v>
      </c>
      <c r="C66" s="68" t="s">
        <v>105</v>
      </c>
      <c r="D66" s="68" t="s">
        <v>315</v>
      </c>
      <c r="E66" s="68" t="s">
        <v>143</v>
      </c>
      <c r="F66" s="68">
        <v>27</v>
      </c>
      <c r="G66" s="68" t="s">
        <v>120</v>
      </c>
      <c r="H66" s="68"/>
    </row>
    <row r="67" spans="1:8" ht="12.75">
      <c r="A67" s="68">
        <v>8</v>
      </c>
      <c r="B67" s="68" t="s">
        <v>316</v>
      </c>
      <c r="C67" s="68" t="s">
        <v>249</v>
      </c>
      <c r="D67" s="68" t="s">
        <v>263</v>
      </c>
      <c r="E67" s="68" t="s">
        <v>264</v>
      </c>
      <c r="F67" s="68">
        <v>27</v>
      </c>
      <c r="G67" s="68" t="s">
        <v>120</v>
      </c>
      <c r="H67" s="68"/>
    </row>
    <row r="68" spans="1:8" ht="12.75">
      <c r="A68" s="68">
        <v>9</v>
      </c>
      <c r="B68" s="68" t="s">
        <v>252</v>
      </c>
      <c r="C68" s="68" t="s">
        <v>249</v>
      </c>
      <c r="D68" s="68" t="s">
        <v>317</v>
      </c>
      <c r="E68" s="68" t="s">
        <v>226</v>
      </c>
      <c r="F68" s="68">
        <v>18</v>
      </c>
      <c r="G68" s="68" t="s">
        <v>120</v>
      </c>
      <c r="H68" s="68"/>
    </row>
    <row r="69" spans="1:8" ht="12.75">
      <c r="A69" s="68">
        <v>10</v>
      </c>
      <c r="B69" s="68" t="s">
        <v>318</v>
      </c>
      <c r="C69" s="68" t="s">
        <v>249</v>
      </c>
      <c r="D69" s="68" t="s">
        <v>319</v>
      </c>
      <c r="E69" s="68" t="s">
        <v>226</v>
      </c>
      <c r="F69" s="68">
        <v>17</v>
      </c>
      <c r="G69" s="68" t="s">
        <v>120</v>
      </c>
      <c r="H69" s="68"/>
    </row>
    <row r="70" spans="1:8" ht="12.75">
      <c r="A70" s="68">
        <v>11</v>
      </c>
      <c r="B70" s="68" t="s">
        <v>320</v>
      </c>
      <c r="C70" s="68" t="s">
        <v>118</v>
      </c>
      <c r="D70" s="68" t="s">
        <v>321</v>
      </c>
      <c r="E70" s="68" t="s">
        <v>276</v>
      </c>
      <c r="F70" s="68">
        <v>22</v>
      </c>
      <c r="G70" s="68" t="s">
        <v>120</v>
      </c>
      <c r="H70" s="68"/>
    </row>
    <row r="71" spans="1:8" ht="12.75">
      <c r="A71" s="68">
        <v>12</v>
      </c>
      <c r="B71" s="68" t="s">
        <v>248</v>
      </c>
      <c r="C71" s="68" t="s">
        <v>249</v>
      </c>
      <c r="D71" s="68" t="s">
        <v>322</v>
      </c>
      <c r="E71" s="68" t="s">
        <v>276</v>
      </c>
      <c r="F71" s="68">
        <v>16</v>
      </c>
      <c r="G71" s="68" t="s">
        <v>120</v>
      </c>
      <c r="H71" s="68"/>
    </row>
    <row r="72" spans="1:8" ht="12.75">
      <c r="A72" s="68">
        <v>13</v>
      </c>
      <c r="B72" s="68" t="s">
        <v>323</v>
      </c>
      <c r="C72" s="68" t="s">
        <v>249</v>
      </c>
      <c r="D72" s="68" t="s">
        <v>324</v>
      </c>
      <c r="E72" s="68" t="s">
        <v>297</v>
      </c>
      <c r="F72" s="68">
        <v>17</v>
      </c>
      <c r="G72" s="68"/>
      <c r="H72" s="68"/>
    </row>
    <row r="73" spans="1:8" ht="12.75">
      <c r="A73" s="68">
        <v>14</v>
      </c>
      <c r="B73" s="68" t="s">
        <v>325</v>
      </c>
      <c r="C73" s="68" t="s">
        <v>249</v>
      </c>
      <c r="D73" s="68" t="s">
        <v>326</v>
      </c>
      <c r="E73" s="68" t="s">
        <v>327</v>
      </c>
      <c r="F73" s="68">
        <v>16</v>
      </c>
      <c r="G73" s="68"/>
      <c r="H73" s="68"/>
    </row>
    <row r="74" spans="1:8" ht="12.75">
      <c r="A74" s="68"/>
      <c r="B74" s="68"/>
      <c r="C74" s="68"/>
      <c r="D74" s="68"/>
      <c r="E74" s="68"/>
      <c r="F74" s="68"/>
      <c r="G74" s="68"/>
      <c r="H74" s="68"/>
    </row>
    <row r="75" spans="1:8" ht="12.75">
      <c r="A75" s="68"/>
      <c r="B75" s="68" t="s">
        <v>272</v>
      </c>
      <c r="C75" s="68" t="s">
        <v>328</v>
      </c>
      <c r="D75" s="68"/>
      <c r="E75" s="68"/>
      <c r="F75" s="68"/>
      <c r="G75" s="68"/>
      <c r="H75" s="68"/>
    </row>
    <row r="76" spans="1:8" ht="12.75">
      <c r="A76" s="68" t="s">
        <v>237</v>
      </c>
      <c r="B76" s="68" t="s">
        <v>1</v>
      </c>
      <c r="C76" s="68" t="s">
        <v>238</v>
      </c>
      <c r="D76" s="68" t="s">
        <v>108</v>
      </c>
      <c r="E76" s="68" t="s">
        <v>239</v>
      </c>
      <c r="F76" s="68" t="s">
        <v>240</v>
      </c>
      <c r="G76" s="68" t="s">
        <v>241</v>
      </c>
      <c r="H76" s="68"/>
    </row>
    <row r="77" spans="1:8" ht="12.75">
      <c r="A77" s="68"/>
      <c r="B77" s="68" t="s">
        <v>329</v>
      </c>
      <c r="C77" s="68" t="s">
        <v>249</v>
      </c>
      <c r="D77" s="68" t="s">
        <v>330</v>
      </c>
      <c r="E77" s="68" t="s">
        <v>331</v>
      </c>
      <c r="F77" s="68">
        <v>14</v>
      </c>
      <c r="G77" s="68"/>
      <c r="H77" s="68"/>
    </row>
    <row r="78" spans="1:8" ht="12.75">
      <c r="A78" s="68"/>
      <c r="B78" s="68"/>
      <c r="C78" s="68"/>
      <c r="D78" s="68"/>
      <c r="E78" s="68"/>
      <c r="F78" s="68"/>
      <c r="G78" s="68"/>
      <c r="H78" s="68"/>
    </row>
    <row r="79" spans="1:8" ht="12.75">
      <c r="A79" s="68"/>
      <c r="B79" s="68" t="s">
        <v>272</v>
      </c>
      <c r="C79" s="68" t="s">
        <v>332</v>
      </c>
      <c r="D79" s="68"/>
      <c r="E79" s="68"/>
      <c r="F79" s="68"/>
      <c r="G79" s="68"/>
      <c r="H79" s="68"/>
    </row>
    <row r="80" spans="1:8" ht="12.75">
      <c r="A80" s="68" t="s">
        <v>237</v>
      </c>
      <c r="B80" s="68" t="s">
        <v>1</v>
      </c>
      <c r="C80" s="68" t="s">
        <v>238</v>
      </c>
      <c r="D80" s="68" t="s">
        <v>108</v>
      </c>
      <c r="E80" s="68" t="s">
        <v>239</v>
      </c>
      <c r="F80" s="68" t="s">
        <v>240</v>
      </c>
      <c r="G80" s="68" t="s">
        <v>241</v>
      </c>
      <c r="H80" s="68"/>
    </row>
    <row r="81" spans="1:8" ht="12.75">
      <c r="A81" s="68">
        <v>1</v>
      </c>
      <c r="B81" s="68" t="s">
        <v>333</v>
      </c>
      <c r="C81" s="68" t="s">
        <v>105</v>
      </c>
      <c r="D81" s="68" t="s">
        <v>334</v>
      </c>
      <c r="E81" s="68" t="s">
        <v>258</v>
      </c>
      <c r="F81" s="68">
        <v>24</v>
      </c>
      <c r="G81" s="68"/>
      <c r="H81" s="68"/>
    </row>
    <row r="82" spans="1:8" ht="12.75">
      <c r="A82" s="68">
        <v>2</v>
      </c>
      <c r="B82" s="68" t="s">
        <v>335</v>
      </c>
      <c r="C82" s="68" t="s">
        <v>105</v>
      </c>
      <c r="D82" s="68" t="s">
        <v>336</v>
      </c>
      <c r="E82" s="68" t="s">
        <v>337</v>
      </c>
      <c r="F82" s="68">
        <v>81</v>
      </c>
      <c r="G82" s="68"/>
      <c r="H82" s="68"/>
    </row>
    <row r="83" spans="1:8" ht="12.75">
      <c r="A83" s="68">
        <v>3</v>
      </c>
      <c r="B83" s="68" t="s">
        <v>266</v>
      </c>
      <c r="C83" s="68" t="s">
        <v>121</v>
      </c>
      <c r="D83" s="68" t="s">
        <v>338</v>
      </c>
      <c r="E83" s="68" t="s">
        <v>339</v>
      </c>
      <c r="F83" s="68">
        <v>41</v>
      </c>
      <c r="G83" s="68"/>
      <c r="H83" s="68"/>
    </row>
    <row r="84" spans="1:8" ht="12.75">
      <c r="A84" s="68"/>
      <c r="B84" s="68"/>
      <c r="C84" s="68"/>
      <c r="D84" s="68"/>
      <c r="E84" s="68"/>
      <c r="F84" s="68"/>
      <c r="G84" s="68"/>
      <c r="H84" s="68"/>
    </row>
    <row r="85" spans="1:8" ht="12.75">
      <c r="A85" s="68"/>
      <c r="B85" s="68"/>
      <c r="C85" s="68"/>
      <c r="D85" s="68"/>
      <c r="E85" s="68"/>
      <c r="F85" s="68"/>
      <c r="G85" s="68"/>
      <c r="H85" s="68"/>
    </row>
    <row r="86" spans="1:8" ht="12.75">
      <c r="A86" s="68"/>
      <c r="B86" s="68" t="s">
        <v>272</v>
      </c>
      <c r="C86" s="68" t="s">
        <v>340</v>
      </c>
      <c r="D86" s="68"/>
      <c r="E86" s="68"/>
      <c r="F86" s="68"/>
      <c r="G86" s="68"/>
      <c r="H86" s="68"/>
    </row>
    <row r="87" spans="1:8" ht="12.75">
      <c r="A87" s="68" t="s">
        <v>237</v>
      </c>
      <c r="B87" s="68" t="s">
        <v>1</v>
      </c>
      <c r="C87" s="68" t="s">
        <v>238</v>
      </c>
      <c r="D87" s="68" t="s">
        <v>108</v>
      </c>
      <c r="E87" s="68" t="s">
        <v>239</v>
      </c>
      <c r="F87" s="68" t="s">
        <v>240</v>
      </c>
      <c r="G87" s="68" t="s">
        <v>241</v>
      </c>
      <c r="H87" s="68"/>
    </row>
    <row r="88" spans="1:8" ht="12.75">
      <c r="A88" s="68">
        <v>1</v>
      </c>
      <c r="B88" s="68" t="s">
        <v>341</v>
      </c>
      <c r="C88" s="68" t="s">
        <v>105</v>
      </c>
      <c r="D88" s="68" t="s">
        <v>342</v>
      </c>
      <c r="E88" s="68" t="s">
        <v>211</v>
      </c>
      <c r="F88" s="68">
        <v>18</v>
      </c>
      <c r="G88" s="68" t="s">
        <v>120</v>
      </c>
      <c r="H88" s="68"/>
    </row>
    <row r="89" spans="1:8" ht="12.75">
      <c r="A89" s="68"/>
      <c r="B89" s="68"/>
      <c r="C89" s="68"/>
      <c r="D89" s="68"/>
      <c r="E89" s="68"/>
      <c r="F89" s="68"/>
      <c r="G89" s="68"/>
      <c r="H89" s="68"/>
    </row>
    <row r="90" spans="1:8" ht="12.75">
      <c r="A90" s="68"/>
      <c r="B90" s="68"/>
      <c r="C90" s="68"/>
      <c r="D90" s="68"/>
      <c r="E90" s="68"/>
      <c r="F90" s="68"/>
      <c r="G90" s="68"/>
      <c r="H90" s="68"/>
    </row>
    <row r="91" spans="1:8" ht="12.75">
      <c r="A91" s="68"/>
      <c r="B91" s="68" t="s">
        <v>272</v>
      </c>
      <c r="C91" s="68" t="s">
        <v>343</v>
      </c>
      <c r="D91" s="68"/>
      <c r="E91" s="68"/>
      <c r="F91" s="68"/>
      <c r="G91" s="68"/>
      <c r="H91" s="68"/>
    </row>
    <row r="92" spans="1:8" ht="12.75">
      <c r="A92" s="68" t="s">
        <v>237</v>
      </c>
      <c r="B92" s="68" t="s">
        <v>1</v>
      </c>
      <c r="C92" s="68" t="s">
        <v>238</v>
      </c>
      <c r="D92" s="68" t="s">
        <v>108</v>
      </c>
      <c r="E92" s="68" t="s">
        <v>239</v>
      </c>
      <c r="F92" s="68" t="s">
        <v>240</v>
      </c>
      <c r="G92" s="68" t="s">
        <v>241</v>
      </c>
      <c r="H92" s="68"/>
    </row>
    <row r="93" spans="1:8" ht="12.75">
      <c r="A93" s="68">
        <v>1</v>
      </c>
      <c r="B93" s="68" t="s">
        <v>344</v>
      </c>
      <c r="C93" s="68" t="s">
        <v>125</v>
      </c>
      <c r="D93" s="68" t="s">
        <v>345</v>
      </c>
      <c r="E93" s="68" t="s">
        <v>212</v>
      </c>
      <c r="F93" s="68">
        <v>16</v>
      </c>
      <c r="G93" s="68"/>
      <c r="H93" s="68"/>
    </row>
    <row r="94" spans="1:8" ht="12.75">
      <c r="A94" s="68">
        <v>2</v>
      </c>
      <c r="B94" s="68" t="s">
        <v>346</v>
      </c>
      <c r="C94" s="68" t="s">
        <v>105</v>
      </c>
      <c r="D94" s="68" t="s">
        <v>347</v>
      </c>
      <c r="E94" s="68" t="s">
        <v>348</v>
      </c>
      <c r="F94" s="68">
        <v>21</v>
      </c>
      <c r="G94" s="68"/>
      <c r="H94" s="68"/>
    </row>
    <row r="95" spans="1:8" ht="12.75">
      <c r="A95" s="68">
        <v>3</v>
      </c>
      <c r="B95" s="68" t="s">
        <v>349</v>
      </c>
      <c r="C95" s="68" t="s">
        <v>105</v>
      </c>
      <c r="D95" s="68" t="s">
        <v>350</v>
      </c>
      <c r="E95" s="68" t="s">
        <v>351</v>
      </c>
      <c r="F95" s="68">
        <v>6</v>
      </c>
      <c r="G95" s="68"/>
      <c r="H95" s="68"/>
    </row>
    <row r="96" spans="1:8" ht="12.75">
      <c r="A96" s="68">
        <v>4</v>
      </c>
      <c r="B96" s="68" t="s">
        <v>352</v>
      </c>
      <c r="C96" s="68" t="s">
        <v>105</v>
      </c>
      <c r="D96" s="68" t="s">
        <v>353</v>
      </c>
      <c r="E96" s="68" t="s">
        <v>354</v>
      </c>
      <c r="F96" s="68">
        <v>21</v>
      </c>
      <c r="G96" s="68"/>
      <c r="H96" s="68"/>
    </row>
    <row r="97" spans="1:8" ht="12.75">
      <c r="A97" s="68"/>
      <c r="B97" s="68"/>
      <c r="C97" s="68"/>
      <c r="D97" s="68"/>
      <c r="E97" s="68"/>
      <c r="F97" s="68"/>
      <c r="G97" s="68"/>
      <c r="H97" s="68"/>
    </row>
    <row r="98" spans="1:8" ht="12.75">
      <c r="A98" s="68"/>
      <c r="B98" s="68"/>
      <c r="C98" s="68"/>
      <c r="D98" s="68"/>
      <c r="E98" s="68"/>
      <c r="F98" s="68"/>
      <c r="G98" s="68"/>
      <c r="H98" s="68"/>
    </row>
    <row r="99" spans="1:8" ht="12.75">
      <c r="A99" s="68"/>
      <c r="B99" s="68" t="s">
        <v>272</v>
      </c>
      <c r="C99" s="68" t="s">
        <v>255</v>
      </c>
      <c r="D99" s="68"/>
      <c r="E99" s="68"/>
      <c r="F99" s="68"/>
      <c r="G99" s="68"/>
      <c r="H99" s="68"/>
    </row>
    <row r="100" spans="1:8" ht="12.75">
      <c r="A100" s="68" t="s">
        <v>237</v>
      </c>
      <c r="B100" s="68" t="s">
        <v>1</v>
      </c>
      <c r="C100" s="68" t="s">
        <v>238</v>
      </c>
      <c r="D100" s="68" t="s">
        <v>108</v>
      </c>
      <c r="E100" s="68" t="s">
        <v>239</v>
      </c>
      <c r="F100" s="68" t="s">
        <v>240</v>
      </c>
      <c r="G100" s="68" t="s">
        <v>241</v>
      </c>
      <c r="H100" s="68"/>
    </row>
    <row r="101" spans="1:8" ht="12.75">
      <c r="A101" s="68">
        <v>1</v>
      </c>
      <c r="B101" s="68" t="s">
        <v>355</v>
      </c>
      <c r="C101" s="68" t="s">
        <v>105</v>
      </c>
      <c r="D101" s="68" t="s">
        <v>287</v>
      </c>
      <c r="E101" s="68" t="s">
        <v>226</v>
      </c>
      <c r="F101" s="68">
        <v>20</v>
      </c>
      <c r="G101" s="68" t="s">
        <v>120</v>
      </c>
      <c r="H101" s="68"/>
    </row>
    <row r="102" spans="1:8" ht="12.75">
      <c r="A102" s="68">
        <v>2</v>
      </c>
      <c r="B102" s="68" t="s">
        <v>356</v>
      </c>
      <c r="C102" s="68" t="s">
        <v>249</v>
      </c>
      <c r="D102" s="68" t="s">
        <v>273</v>
      </c>
      <c r="E102" s="68" t="s">
        <v>211</v>
      </c>
      <c r="F102" s="68">
        <v>12</v>
      </c>
      <c r="G102" s="68" t="s">
        <v>120</v>
      </c>
      <c r="H102" s="68"/>
    </row>
    <row r="103" spans="1:8" ht="12.75">
      <c r="A103" s="68">
        <v>3</v>
      </c>
      <c r="B103" s="68" t="s">
        <v>357</v>
      </c>
      <c r="C103" s="68" t="s">
        <v>121</v>
      </c>
      <c r="D103" s="68" t="s">
        <v>358</v>
      </c>
      <c r="E103" s="68" t="s">
        <v>278</v>
      </c>
      <c r="F103" s="68">
        <v>13</v>
      </c>
      <c r="G103" s="68"/>
      <c r="H103" s="68"/>
    </row>
    <row r="104" spans="1:8" ht="12.75">
      <c r="A104" s="68">
        <v>4</v>
      </c>
      <c r="B104" s="68" t="s">
        <v>256</v>
      </c>
      <c r="C104" s="68" t="s">
        <v>121</v>
      </c>
      <c r="D104" s="68" t="s">
        <v>359</v>
      </c>
      <c r="E104" s="68" t="s">
        <v>146</v>
      </c>
      <c r="F104" s="68">
        <v>22</v>
      </c>
      <c r="G104" s="68"/>
      <c r="H104" s="68"/>
    </row>
    <row r="105" spans="1:8" ht="12.75">
      <c r="A105" s="68">
        <v>5</v>
      </c>
      <c r="B105" s="68" t="s">
        <v>259</v>
      </c>
      <c r="C105" s="68" t="s">
        <v>125</v>
      </c>
      <c r="D105" s="68" t="s">
        <v>360</v>
      </c>
      <c r="E105" s="68" t="s">
        <v>149</v>
      </c>
      <c r="F105" s="68">
        <v>18</v>
      </c>
      <c r="G105" s="68"/>
      <c r="H105" s="68"/>
    </row>
    <row r="106" spans="1:8" ht="12.75">
      <c r="A106" s="68">
        <v>6</v>
      </c>
      <c r="B106" s="68" t="s">
        <v>361</v>
      </c>
      <c r="C106" s="68" t="s">
        <v>249</v>
      </c>
      <c r="D106" s="68" t="s">
        <v>362</v>
      </c>
      <c r="E106" s="68" t="s">
        <v>214</v>
      </c>
      <c r="F106" s="68">
        <v>20</v>
      </c>
      <c r="G106" s="68"/>
      <c r="H106" s="68"/>
    </row>
    <row r="107" spans="1:8" ht="12.75">
      <c r="A107" s="68"/>
      <c r="B107" s="68"/>
      <c r="C107" s="68"/>
      <c r="D107" s="68"/>
      <c r="E107" s="68"/>
      <c r="F107" s="68"/>
      <c r="G107" s="68"/>
      <c r="H107" s="68"/>
    </row>
    <row r="108" spans="1:8" ht="12.75">
      <c r="A108" s="68"/>
      <c r="B108" s="68"/>
      <c r="C108" s="68"/>
      <c r="D108" s="68"/>
      <c r="E108" s="68"/>
      <c r="F108" s="68"/>
      <c r="G108" s="68"/>
      <c r="H108" s="68"/>
    </row>
    <row r="109" spans="1:8" ht="12.75">
      <c r="A109" s="68"/>
      <c r="B109" s="68" t="s">
        <v>363</v>
      </c>
      <c r="C109" s="68" t="s">
        <v>236</v>
      </c>
      <c r="D109" s="68"/>
      <c r="E109" s="68"/>
      <c r="F109" s="68"/>
      <c r="G109" s="68"/>
      <c r="H109" s="68"/>
    </row>
    <row r="110" spans="1:8" ht="12.75">
      <c r="A110" s="68" t="s">
        <v>237</v>
      </c>
      <c r="B110" s="68" t="s">
        <v>1</v>
      </c>
      <c r="C110" s="68" t="s">
        <v>238</v>
      </c>
      <c r="D110" s="68" t="s">
        <v>108</v>
      </c>
      <c r="E110" s="68" t="s">
        <v>239</v>
      </c>
      <c r="F110" s="68" t="s">
        <v>240</v>
      </c>
      <c r="G110" s="68" t="s">
        <v>241</v>
      </c>
      <c r="H110" s="68"/>
    </row>
    <row r="111" spans="1:8" ht="12.75">
      <c r="A111" s="68">
        <v>1</v>
      </c>
      <c r="B111" s="68" t="s">
        <v>274</v>
      </c>
      <c r="C111" s="68" t="s">
        <v>105</v>
      </c>
      <c r="D111" s="68" t="s">
        <v>364</v>
      </c>
      <c r="E111" s="68" t="s">
        <v>261</v>
      </c>
      <c r="F111" s="68">
        <v>16</v>
      </c>
      <c r="G111" s="68"/>
      <c r="H111" s="68"/>
    </row>
    <row r="112" spans="1:8" ht="12.75">
      <c r="A112" s="68"/>
      <c r="B112" s="68"/>
      <c r="C112" s="68"/>
      <c r="D112" s="68"/>
      <c r="E112" s="68"/>
      <c r="F112" s="68"/>
      <c r="G112" s="68"/>
      <c r="H112" s="68"/>
    </row>
    <row r="113" spans="1:8" ht="12.75">
      <c r="A113" s="68"/>
      <c r="B113" s="68"/>
      <c r="C113" s="68"/>
      <c r="D113" s="68"/>
      <c r="E113" s="68"/>
      <c r="F113" s="68"/>
      <c r="G113" s="68"/>
      <c r="H113" s="68"/>
    </row>
    <row r="114" spans="1:8" ht="12.75">
      <c r="A114" s="68"/>
      <c r="B114" s="68" t="s">
        <v>363</v>
      </c>
      <c r="C114" s="68" t="s">
        <v>265</v>
      </c>
      <c r="D114" s="68"/>
      <c r="E114" s="68"/>
      <c r="F114" s="68"/>
      <c r="G114" s="68"/>
      <c r="H114" s="68"/>
    </row>
    <row r="115" spans="1:8" ht="12.75">
      <c r="A115" s="68" t="s">
        <v>237</v>
      </c>
      <c r="B115" s="68" t="s">
        <v>1</v>
      </c>
      <c r="C115" s="68" t="s">
        <v>238</v>
      </c>
      <c r="D115" s="68" t="s">
        <v>108</v>
      </c>
      <c r="E115" s="68" t="s">
        <v>239</v>
      </c>
      <c r="F115" s="68" t="s">
        <v>240</v>
      </c>
      <c r="G115" s="68" t="s">
        <v>241</v>
      </c>
      <c r="H115" s="68"/>
    </row>
    <row r="116" spans="1:8" ht="12.75">
      <c r="A116" s="68">
        <v>1</v>
      </c>
      <c r="B116" s="68" t="s">
        <v>286</v>
      </c>
      <c r="C116" s="68" t="s">
        <v>105</v>
      </c>
      <c r="D116" s="68" t="s">
        <v>365</v>
      </c>
      <c r="E116" s="68" t="s">
        <v>297</v>
      </c>
      <c r="F116" s="68">
        <v>23</v>
      </c>
      <c r="G116" s="68"/>
      <c r="H116" s="68"/>
    </row>
    <row r="117" spans="1:8" ht="12.75">
      <c r="A117" s="68">
        <v>2</v>
      </c>
      <c r="B117" s="68" t="s">
        <v>300</v>
      </c>
      <c r="C117" s="68" t="s">
        <v>249</v>
      </c>
      <c r="D117" s="68" t="s">
        <v>366</v>
      </c>
      <c r="E117" s="68" t="s">
        <v>304</v>
      </c>
      <c r="F117" s="68">
        <v>21</v>
      </c>
      <c r="G117" s="68"/>
      <c r="H117" s="68"/>
    </row>
    <row r="118" spans="1:8" ht="12.75">
      <c r="A118" s="68">
        <v>3</v>
      </c>
      <c r="B118" s="68" t="s">
        <v>302</v>
      </c>
      <c r="C118" s="68" t="s">
        <v>125</v>
      </c>
      <c r="D118" s="68" t="s">
        <v>367</v>
      </c>
      <c r="E118" s="68" t="s">
        <v>368</v>
      </c>
      <c r="F118" s="68">
        <v>17</v>
      </c>
      <c r="G118" s="68"/>
      <c r="H118" s="68"/>
    </row>
    <row r="119" spans="1:8" ht="12.75">
      <c r="A119" s="68">
        <v>4</v>
      </c>
      <c r="B119" s="68" t="s">
        <v>305</v>
      </c>
      <c r="C119" s="68" t="s">
        <v>125</v>
      </c>
      <c r="D119" s="68" t="s">
        <v>369</v>
      </c>
      <c r="E119" s="68" t="s">
        <v>370</v>
      </c>
      <c r="F119" s="68">
        <v>26</v>
      </c>
      <c r="G119" s="68"/>
      <c r="H119" s="68"/>
    </row>
    <row r="120" spans="1:8" ht="12.75">
      <c r="A120" s="68">
        <v>5</v>
      </c>
      <c r="B120" s="68" t="s">
        <v>295</v>
      </c>
      <c r="C120" s="68" t="s">
        <v>249</v>
      </c>
      <c r="D120" s="68" t="s">
        <v>371</v>
      </c>
      <c r="E120" s="68" t="s">
        <v>337</v>
      </c>
      <c r="F120" s="68">
        <v>14</v>
      </c>
      <c r="G120" s="68"/>
      <c r="H120" s="68"/>
    </row>
    <row r="121" spans="1:8" ht="12.75">
      <c r="A121" s="68">
        <v>6</v>
      </c>
      <c r="B121" s="68" t="s">
        <v>293</v>
      </c>
      <c r="C121" s="68" t="s">
        <v>121</v>
      </c>
      <c r="D121" s="68" t="s">
        <v>372</v>
      </c>
      <c r="E121" s="68" t="s">
        <v>373</v>
      </c>
      <c r="F121" s="68">
        <v>16</v>
      </c>
      <c r="G121" s="68"/>
      <c r="H121" s="68"/>
    </row>
    <row r="122" spans="1:8" ht="12.75">
      <c r="A122" s="68">
        <v>7</v>
      </c>
      <c r="B122" s="68" t="s">
        <v>291</v>
      </c>
      <c r="C122" s="68" t="s">
        <v>249</v>
      </c>
      <c r="D122" s="68" t="s">
        <v>374</v>
      </c>
      <c r="E122" s="68" t="s">
        <v>375</v>
      </c>
      <c r="F122" s="68">
        <v>24</v>
      </c>
      <c r="G122" s="68"/>
      <c r="H122" s="68"/>
    </row>
    <row r="123" spans="1:8" ht="12.75">
      <c r="A123" s="68">
        <v>8</v>
      </c>
      <c r="B123" s="68" t="s">
        <v>346</v>
      </c>
      <c r="C123" s="68" t="s">
        <v>105</v>
      </c>
      <c r="D123" s="68" t="s">
        <v>376</v>
      </c>
      <c r="E123" s="68" t="s">
        <v>377</v>
      </c>
      <c r="F123" s="68">
        <v>6</v>
      </c>
      <c r="G123" s="68"/>
      <c r="H123" s="68"/>
    </row>
    <row r="124" spans="1:8" ht="12.75">
      <c r="A124" s="68">
        <v>9</v>
      </c>
      <c r="B124" s="68" t="s">
        <v>288</v>
      </c>
      <c r="C124" s="68" t="s">
        <v>289</v>
      </c>
      <c r="D124" s="68" t="s">
        <v>378</v>
      </c>
      <c r="E124" s="68" t="s">
        <v>379</v>
      </c>
      <c r="F124" s="68">
        <v>21</v>
      </c>
      <c r="G124" s="68"/>
      <c r="H124" s="68"/>
    </row>
    <row r="125" spans="1:8" ht="12.75">
      <c r="A125" s="68"/>
      <c r="B125" s="68"/>
      <c r="C125" s="68"/>
      <c r="D125" s="68"/>
      <c r="E125" s="68"/>
      <c r="F125" s="68"/>
      <c r="G125" s="68"/>
      <c r="H125" s="68"/>
    </row>
    <row r="126" spans="1:8" ht="12.75">
      <c r="A126" s="68"/>
      <c r="B126" s="68"/>
      <c r="C126" s="68"/>
      <c r="D126" s="68"/>
      <c r="E126" s="68"/>
      <c r="F126" s="68"/>
      <c r="G126" s="68"/>
      <c r="H126" s="68"/>
    </row>
    <row r="127" spans="1:8" ht="12.75">
      <c r="A127" s="68"/>
      <c r="B127" s="68" t="s">
        <v>363</v>
      </c>
      <c r="C127" s="68" t="s">
        <v>245</v>
      </c>
      <c r="D127" s="68"/>
      <c r="E127" s="68"/>
      <c r="F127" s="68"/>
      <c r="G127" s="68"/>
      <c r="H127" s="68"/>
    </row>
    <row r="128" spans="1:8" ht="12.75">
      <c r="A128" s="68" t="s">
        <v>237</v>
      </c>
      <c r="B128" s="68" t="s">
        <v>1</v>
      </c>
      <c r="C128" s="68" t="s">
        <v>238</v>
      </c>
      <c r="D128" s="68" t="s">
        <v>108</v>
      </c>
      <c r="E128" s="68" t="s">
        <v>239</v>
      </c>
      <c r="F128" s="68" t="s">
        <v>240</v>
      </c>
      <c r="G128" s="68" t="s">
        <v>241</v>
      </c>
      <c r="H128" s="68"/>
    </row>
    <row r="129" spans="1:8" ht="12.75">
      <c r="A129" s="68">
        <v>1</v>
      </c>
      <c r="B129" s="68" t="s">
        <v>309</v>
      </c>
      <c r="C129" s="68" t="s">
        <v>118</v>
      </c>
      <c r="D129" s="68" t="s">
        <v>270</v>
      </c>
      <c r="E129" s="68" t="s">
        <v>271</v>
      </c>
      <c r="F129" s="68">
        <v>24</v>
      </c>
      <c r="G129" s="68" t="s">
        <v>115</v>
      </c>
      <c r="H129" s="68"/>
    </row>
    <row r="130" spans="1:8" ht="12.75">
      <c r="A130" s="68">
        <v>2</v>
      </c>
      <c r="B130" s="68" t="s">
        <v>344</v>
      </c>
      <c r="C130" s="68" t="s">
        <v>125</v>
      </c>
      <c r="D130" s="68" t="s">
        <v>270</v>
      </c>
      <c r="E130" s="68" t="s">
        <v>271</v>
      </c>
      <c r="F130" s="68">
        <v>23</v>
      </c>
      <c r="G130" s="68" t="s">
        <v>115</v>
      </c>
      <c r="H130" s="68"/>
    </row>
    <row r="131" spans="1:8" ht="12.75">
      <c r="A131" s="68">
        <v>3</v>
      </c>
      <c r="B131" s="68" t="s">
        <v>320</v>
      </c>
      <c r="C131" s="68" t="s">
        <v>118</v>
      </c>
      <c r="D131" s="68" t="s">
        <v>380</v>
      </c>
      <c r="E131" s="68" t="s">
        <v>145</v>
      </c>
      <c r="F131" s="68">
        <v>27</v>
      </c>
      <c r="G131" s="68" t="s">
        <v>120</v>
      </c>
      <c r="H131" s="68"/>
    </row>
    <row r="132" spans="1:8" ht="12.75">
      <c r="A132" s="68">
        <v>4</v>
      </c>
      <c r="B132" s="68" t="s">
        <v>316</v>
      </c>
      <c r="C132" s="68" t="s">
        <v>249</v>
      </c>
      <c r="D132" s="68" t="s">
        <v>311</v>
      </c>
      <c r="E132" s="68" t="s">
        <v>145</v>
      </c>
      <c r="F132" s="68">
        <v>26</v>
      </c>
      <c r="G132" s="68" t="s">
        <v>120</v>
      </c>
      <c r="H132" s="68"/>
    </row>
    <row r="133" spans="1:8" ht="12.75">
      <c r="A133" s="68">
        <v>5</v>
      </c>
      <c r="B133" s="68" t="s">
        <v>312</v>
      </c>
      <c r="C133" s="68" t="s">
        <v>105</v>
      </c>
      <c r="D133" s="68" t="s">
        <v>381</v>
      </c>
      <c r="E133" s="68" t="s">
        <v>264</v>
      </c>
      <c r="F133" s="68">
        <v>25</v>
      </c>
      <c r="G133" s="68" t="s">
        <v>120</v>
      </c>
      <c r="H133" s="68"/>
    </row>
    <row r="134" spans="1:8" ht="12.75">
      <c r="A134" s="68">
        <v>6</v>
      </c>
      <c r="B134" s="68" t="s">
        <v>318</v>
      </c>
      <c r="C134" s="68" t="s">
        <v>249</v>
      </c>
      <c r="D134" s="68" t="s">
        <v>382</v>
      </c>
      <c r="E134" s="68" t="s">
        <v>211</v>
      </c>
      <c r="F134" s="68">
        <v>23</v>
      </c>
      <c r="G134" s="68" t="s">
        <v>120</v>
      </c>
      <c r="H134" s="68"/>
    </row>
    <row r="135" spans="1:8" ht="12.75">
      <c r="A135" s="68">
        <v>7</v>
      </c>
      <c r="B135" s="68" t="s">
        <v>314</v>
      </c>
      <c r="C135" s="68" t="s">
        <v>121</v>
      </c>
      <c r="D135" s="68" t="s">
        <v>383</v>
      </c>
      <c r="E135" s="68" t="s">
        <v>278</v>
      </c>
      <c r="F135" s="68">
        <v>24</v>
      </c>
      <c r="G135" s="68"/>
      <c r="H135" s="68"/>
    </row>
    <row r="136" spans="1:8" ht="12.75">
      <c r="A136" s="68">
        <v>8</v>
      </c>
      <c r="B136" s="68" t="s">
        <v>341</v>
      </c>
      <c r="C136" s="68" t="s">
        <v>105</v>
      </c>
      <c r="D136" s="68" t="s">
        <v>384</v>
      </c>
      <c r="E136" s="68" t="s">
        <v>385</v>
      </c>
      <c r="F136" s="68">
        <v>19</v>
      </c>
      <c r="G136" s="68"/>
      <c r="H136" s="68"/>
    </row>
    <row r="137" spans="1:8" ht="12.75">
      <c r="A137" s="68">
        <v>9</v>
      </c>
      <c r="B137" s="68" t="s">
        <v>325</v>
      </c>
      <c r="C137" s="68" t="s">
        <v>249</v>
      </c>
      <c r="D137" s="68" t="s">
        <v>386</v>
      </c>
      <c r="E137" s="68" t="s">
        <v>387</v>
      </c>
      <c r="F137" s="68">
        <v>13</v>
      </c>
      <c r="G137" s="68"/>
      <c r="H137" s="68"/>
    </row>
    <row r="138" spans="1:8" ht="12.75">
      <c r="A138" s="68"/>
      <c r="B138" s="68"/>
      <c r="C138" s="68"/>
      <c r="D138" s="68"/>
      <c r="E138" s="68"/>
      <c r="F138" s="68"/>
      <c r="G138" s="68"/>
      <c r="H138" s="68"/>
    </row>
    <row r="139" spans="1:8" ht="12.75">
      <c r="A139" s="68"/>
      <c r="B139" s="68"/>
      <c r="C139" s="68"/>
      <c r="D139" s="68"/>
      <c r="E139" s="68"/>
      <c r="F139" s="68"/>
      <c r="G139" s="68"/>
      <c r="H139" s="68"/>
    </row>
    <row r="140" spans="1:8" ht="12.75">
      <c r="A140" s="68"/>
      <c r="B140" s="68" t="s">
        <v>363</v>
      </c>
      <c r="C140" s="68" t="s">
        <v>255</v>
      </c>
      <c r="D140" s="68"/>
      <c r="E140" s="68"/>
      <c r="F140" s="68"/>
      <c r="G140" s="68"/>
      <c r="H140" s="68"/>
    </row>
    <row r="141" spans="1:8" ht="12.75">
      <c r="A141" s="68" t="s">
        <v>237</v>
      </c>
      <c r="B141" s="68" t="s">
        <v>1</v>
      </c>
      <c r="C141" s="68" t="s">
        <v>238</v>
      </c>
      <c r="D141" s="68" t="s">
        <v>108</v>
      </c>
      <c r="E141" s="68" t="s">
        <v>239</v>
      </c>
      <c r="F141" s="68" t="s">
        <v>240</v>
      </c>
      <c r="G141" s="68" t="s">
        <v>241</v>
      </c>
      <c r="H141" s="68"/>
    </row>
    <row r="142" spans="1:8" ht="12.75">
      <c r="A142" s="68">
        <v>1</v>
      </c>
      <c r="B142" s="68" t="s">
        <v>355</v>
      </c>
      <c r="C142" s="68" t="s">
        <v>105</v>
      </c>
      <c r="D142" s="68" t="s">
        <v>388</v>
      </c>
      <c r="E142" s="68" t="s">
        <v>211</v>
      </c>
      <c r="F142" s="68">
        <v>23</v>
      </c>
      <c r="G142" s="68"/>
      <c r="H142" s="68"/>
    </row>
    <row r="143" spans="1:8" ht="12.75">
      <c r="A143" s="68">
        <v>2</v>
      </c>
      <c r="B143" s="68" t="s">
        <v>361</v>
      </c>
      <c r="C143" s="68" t="s">
        <v>249</v>
      </c>
      <c r="D143" s="68" t="s">
        <v>389</v>
      </c>
      <c r="E143" s="68" t="s">
        <v>297</v>
      </c>
      <c r="F143" s="68">
        <v>19</v>
      </c>
      <c r="G143" s="68"/>
      <c r="H143" s="68"/>
    </row>
    <row r="144" spans="1:8" ht="12.75">
      <c r="A144" s="68">
        <v>3</v>
      </c>
      <c r="B144" s="68" t="s">
        <v>356</v>
      </c>
      <c r="C144" s="68" t="s">
        <v>249</v>
      </c>
      <c r="D144" s="68" t="s">
        <v>390</v>
      </c>
      <c r="E144" s="68" t="s">
        <v>351</v>
      </c>
      <c r="F144" s="68">
        <v>12</v>
      </c>
      <c r="G144" s="68"/>
      <c r="H144" s="68"/>
    </row>
    <row r="145" spans="1:8" ht="12.75">
      <c r="A145" s="68">
        <v>4</v>
      </c>
      <c r="B145" s="68" t="s">
        <v>357</v>
      </c>
      <c r="C145" s="68" t="s">
        <v>121</v>
      </c>
      <c r="D145" s="68" t="s">
        <v>391</v>
      </c>
      <c r="E145" s="68" t="s">
        <v>251</v>
      </c>
      <c r="F145" s="68">
        <v>19</v>
      </c>
      <c r="G145" s="68"/>
      <c r="H145" s="68"/>
    </row>
    <row r="146" spans="1:8" ht="12.75">
      <c r="A146" s="68"/>
      <c r="B146" s="68"/>
      <c r="C146" s="68"/>
      <c r="D146" s="68"/>
      <c r="E146" s="68"/>
      <c r="F146" s="68"/>
      <c r="G146" s="68"/>
      <c r="H146" s="68"/>
    </row>
    <row r="147" spans="1:8" ht="12.75">
      <c r="A147" s="68"/>
      <c r="B147" s="68"/>
      <c r="C147" s="67"/>
      <c r="D147" s="68"/>
      <c r="E147" s="68"/>
      <c r="F147" s="68"/>
      <c r="G147" s="68"/>
      <c r="H147" s="68"/>
    </row>
    <row r="148" spans="1:8" ht="12.75">
      <c r="A148" s="68"/>
      <c r="B148" s="68" t="s">
        <v>392</v>
      </c>
      <c r="C148" s="67"/>
      <c r="D148" s="68"/>
      <c r="E148" s="68"/>
      <c r="F148" s="68"/>
      <c r="G148" s="68"/>
      <c r="H148" s="68"/>
    </row>
    <row r="149" spans="1:8" ht="12.75">
      <c r="A149" s="68"/>
      <c r="B149" s="68"/>
      <c r="C149" s="67"/>
      <c r="D149" s="68"/>
      <c r="E149" s="68"/>
      <c r="F149" s="68"/>
      <c r="G149" s="68"/>
      <c r="H149" s="68"/>
    </row>
    <row r="150" spans="1:8" ht="12.75">
      <c r="A150" s="68"/>
      <c r="B150" s="68" t="s">
        <v>121</v>
      </c>
      <c r="C150" s="67" t="s">
        <v>393</v>
      </c>
      <c r="D150" s="68" t="s">
        <v>308</v>
      </c>
      <c r="E150" s="68" t="s">
        <v>271</v>
      </c>
      <c r="F150" s="68"/>
      <c r="G150" s="68"/>
      <c r="H150" s="68"/>
    </row>
    <row r="151" spans="1:8" ht="12.75">
      <c r="A151" s="68"/>
      <c r="B151" s="68"/>
      <c r="C151" s="67"/>
      <c r="D151" s="68" t="s">
        <v>310</v>
      </c>
      <c r="E151" s="68" t="s">
        <v>145</v>
      </c>
      <c r="F151" s="68"/>
      <c r="G151" s="68"/>
      <c r="H151" s="68"/>
    </row>
    <row r="152" spans="1:8" ht="12.75">
      <c r="A152" s="68"/>
      <c r="B152" s="68"/>
      <c r="C152" s="67"/>
      <c r="D152" s="68" t="s">
        <v>314</v>
      </c>
      <c r="E152" s="68" t="s">
        <v>143</v>
      </c>
      <c r="F152" s="68"/>
      <c r="G152" s="68"/>
      <c r="H152" s="68"/>
    </row>
    <row r="153" spans="1:8" ht="12.75">
      <c r="A153" s="68"/>
      <c r="B153" s="68"/>
      <c r="C153" s="67"/>
      <c r="D153" s="68"/>
      <c r="E153" s="68"/>
      <c r="F153" s="68"/>
      <c r="G153" s="68"/>
      <c r="H153" s="68"/>
    </row>
    <row r="154" spans="1:8" ht="12.75">
      <c r="A154" s="68"/>
      <c r="B154" s="68"/>
      <c r="C154" s="67"/>
      <c r="D154" s="68"/>
      <c r="E154" s="68"/>
      <c r="F154" s="68"/>
      <c r="G154" s="68"/>
      <c r="H154" s="68"/>
    </row>
    <row r="155" spans="1:8" ht="12.75">
      <c r="A155" s="68"/>
      <c r="B155" s="68" t="s">
        <v>105</v>
      </c>
      <c r="C155" s="67" t="s">
        <v>393</v>
      </c>
      <c r="D155" s="68" t="s">
        <v>246</v>
      </c>
      <c r="E155" s="68" t="s">
        <v>271</v>
      </c>
      <c r="F155" s="68"/>
      <c r="G155" s="68"/>
      <c r="H155" s="68"/>
    </row>
    <row r="156" spans="1:8" ht="12.75">
      <c r="A156" s="68"/>
      <c r="B156" s="68"/>
      <c r="C156" s="67"/>
      <c r="D156" s="68" t="s">
        <v>312</v>
      </c>
      <c r="E156" s="68" t="s">
        <v>145</v>
      </c>
      <c r="F156" s="68"/>
      <c r="G156" s="68"/>
      <c r="H156" s="68"/>
    </row>
    <row r="157" spans="1:8" ht="12.75">
      <c r="A157" s="68"/>
      <c r="B157" s="68"/>
      <c r="C157" s="67"/>
      <c r="D157" s="68" t="s">
        <v>269</v>
      </c>
      <c r="E157" s="68" t="s">
        <v>143</v>
      </c>
      <c r="F157" s="68"/>
      <c r="G157" s="68"/>
      <c r="H157" s="68"/>
    </row>
    <row r="158" spans="1:8" ht="12.75">
      <c r="A158" s="68"/>
      <c r="B158" s="68"/>
      <c r="C158" s="67"/>
      <c r="D158" s="68"/>
      <c r="E158" s="68"/>
      <c r="F158" s="68"/>
      <c r="G158" s="68"/>
      <c r="H158" s="68"/>
    </row>
    <row r="159" spans="1:8" ht="12.75">
      <c r="A159" s="68"/>
      <c r="B159" s="68"/>
      <c r="C159" s="67"/>
      <c r="D159" s="68"/>
      <c r="E159" s="68"/>
      <c r="F159" s="68"/>
      <c r="G159" s="68"/>
      <c r="H159" s="68"/>
    </row>
    <row r="160" spans="1:8" ht="12.75">
      <c r="A160" s="68"/>
      <c r="B160" s="68" t="s">
        <v>118</v>
      </c>
      <c r="C160" s="67" t="s">
        <v>394</v>
      </c>
      <c r="D160" s="68" t="s">
        <v>309</v>
      </c>
      <c r="E160" s="68" t="s">
        <v>271</v>
      </c>
      <c r="F160" s="68"/>
      <c r="G160" s="68"/>
      <c r="H160" s="68"/>
    </row>
    <row r="161" spans="1:8" ht="12.75">
      <c r="A161" s="68"/>
      <c r="B161" s="68"/>
      <c r="C161" s="67"/>
      <c r="D161" s="68" t="s">
        <v>242</v>
      </c>
      <c r="E161" s="68" t="s">
        <v>211</v>
      </c>
      <c r="F161" s="68"/>
      <c r="G161" s="68"/>
      <c r="H161" s="68"/>
    </row>
    <row r="162" spans="1:8" ht="12.75">
      <c r="A162" s="68"/>
      <c r="B162" s="68"/>
      <c r="C162" s="67"/>
      <c r="D162" s="68" t="s">
        <v>320</v>
      </c>
      <c r="E162" s="68" t="s">
        <v>276</v>
      </c>
      <c r="F162" s="68"/>
      <c r="G162" s="68"/>
      <c r="H162" s="68"/>
    </row>
    <row r="163" spans="1:8" ht="12.75">
      <c r="A163" s="68"/>
      <c r="B163" s="68"/>
      <c r="C163" s="67"/>
      <c r="D163" s="68"/>
      <c r="E163" s="68"/>
      <c r="F163" s="68"/>
      <c r="G163" s="68"/>
      <c r="H163" s="68"/>
    </row>
    <row r="164" spans="1:8" ht="12.75">
      <c r="A164" s="68"/>
      <c r="B164" s="68"/>
      <c r="C164" s="67"/>
      <c r="D164" s="68"/>
      <c r="E164" s="68"/>
      <c r="F164" s="68"/>
      <c r="G164" s="68"/>
      <c r="H164" s="68"/>
    </row>
    <row r="165" spans="1:8" ht="12.75">
      <c r="A165" s="68"/>
      <c r="B165" s="68" t="s">
        <v>249</v>
      </c>
      <c r="C165" s="67" t="s">
        <v>395</v>
      </c>
      <c r="D165" s="68" t="s">
        <v>316</v>
      </c>
      <c r="E165" s="68" t="s">
        <v>264</v>
      </c>
      <c r="F165" s="68"/>
      <c r="G165" s="68"/>
      <c r="H165" s="68"/>
    </row>
    <row r="166" spans="1:8" ht="12.75">
      <c r="A166" s="68"/>
      <c r="B166" s="68"/>
      <c r="C166" s="67"/>
      <c r="D166" s="68" t="s">
        <v>252</v>
      </c>
      <c r="E166" s="68" t="s">
        <v>226</v>
      </c>
      <c r="F166" s="68"/>
      <c r="G166" s="68"/>
      <c r="H166" s="68"/>
    </row>
    <row r="167" spans="1:8" ht="12.75">
      <c r="A167" s="68"/>
      <c r="B167" s="68"/>
      <c r="C167" s="67"/>
      <c r="D167" s="68" t="s">
        <v>318</v>
      </c>
      <c r="E167" s="68" t="s">
        <v>226</v>
      </c>
      <c r="F167" s="68"/>
      <c r="G167" s="68"/>
      <c r="H167" s="68"/>
    </row>
    <row r="168" spans="1:8" ht="12.75">
      <c r="A168" s="68"/>
      <c r="B168" s="68"/>
      <c r="C168" s="67"/>
      <c r="D168" s="68"/>
      <c r="E168" s="68"/>
      <c r="F168" s="68"/>
      <c r="G168" s="68"/>
      <c r="H168" s="68"/>
    </row>
    <row r="169" spans="1:8" ht="12.75">
      <c r="A169" s="68"/>
      <c r="B169" s="68"/>
      <c r="C169" s="67"/>
      <c r="D169" s="68"/>
      <c r="E169" s="68"/>
      <c r="F169" s="68"/>
      <c r="G169" s="68"/>
      <c r="H169" s="68"/>
    </row>
    <row r="170" spans="1:8" ht="12.75">
      <c r="A170" s="68">
        <v>5</v>
      </c>
      <c r="B170" s="68" t="s">
        <v>125</v>
      </c>
      <c r="C170" s="67" t="s">
        <v>396</v>
      </c>
      <c r="D170" s="68" t="s">
        <v>302</v>
      </c>
      <c r="E170" s="68" t="s">
        <v>304</v>
      </c>
      <c r="F170" s="68"/>
      <c r="G170" s="68"/>
      <c r="H170" s="68"/>
    </row>
    <row r="171" spans="1:8" ht="12.75">
      <c r="A171" s="68"/>
      <c r="B171" s="68"/>
      <c r="C171" s="67"/>
      <c r="D171" s="68" t="s">
        <v>305</v>
      </c>
      <c r="E171" s="68" t="s">
        <v>307</v>
      </c>
      <c r="F171" s="68"/>
      <c r="G171" s="68"/>
      <c r="H171" s="68"/>
    </row>
    <row r="172" spans="1:8" ht="12.75">
      <c r="A172" s="68"/>
      <c r="B172" s="68"/>
      <c r="C172" s="67"/>
      <c r="D172" s="68"/>
      <c r="E172" s="68"/>
      <c r="F172" s="68"/>
      <c r="G172" s="68"/>
      <c r="H172" s="68"/>
    </row>
    <row r="173" spans="1:8" ht="12.75">
      <c r="A173" s="68"/>
      <c r="B173" s="68"/>
      <c r="C173" s="67"/>
      <c r="D173" s="68"/>
      <c r="E173" s="68"/>
      <c r="F173" s="68"/>
      <c r="G173" s="68"/>
      <c r="H173" s="68"/>
    </row>
    <row r="174" spans="1:8" ht="12.75">
      <c r="A174" s="68"/>
      <c r="B174" s="68"/>
      <c r="C174" s="67"/>
      <c r="D174" s="68"/>
      <c r="E174" s="68"/>
      <c r="F174" s="68"/>
      <c r="G174" s="68"/>
      <c r="H174" s="68"/>
    </row>
    <row r="175" spans="1:8" ht="12.75">
      <c r="A175" s="68"/>
      <c r="B175" s="68" t="s">
        <v>397</v>
      </c>
      <c r="C175" s="67"/>
      <c r="D175" s="68"/>
      <c r="E175" s="68"/>
      <c r="F175" s="68"/>
      <c r="G175" s="68"/>
      <c r="H175" s="68"/>
    </row>
    <row r="176" spans="1:8" ht="12.75">
      <c r="A176" s="68"/>
      <c r="B176" s="68"/>
      <c r="C176" s="67"/>
      <c r="D176" s="68"/>
      <c r="E176" s="68"/>
      <c r="F176" s="68"/>
      <c r="G176" s="68"/>
      <c r="H176" s="68"/>
    </row>
    <row r="177" spans="1:8" ht="12.75">
      <c r="A177" s="68">
        <v>1</v>
      </c>
      <c r="B177" s="68" t="s">
        <v>121</v>
      </c>
      <c r="C177" s="67" t="s">
        <v>398</v>
      </c>
      <c r="D177" s="68" t="s">
        <v>357</v>
      </c>
      <c r="E177" s="68" t="s">
        <v>278</v>
      </c>
      <c r="F177" s="68"/>
      <c r="G177" s="68"/>
      <c r="H177" s="68"/>
    </row>
    <row r="178" spans="1:8" ht="12.75">
      <c r="A178" s="68"/>
      <c r="B178" s="68"/>
      <c r="C178" s="67"/>
      <c r="D178" s="68" t="s">
        <v>256</v>
      </c>
      <c r="E178" s="68" t="s">
        <v>146</v>
      </c>
      <c r="F178" s="68"/>
      <c r="G178" s="68"/>
      <c r="H178" s="68"/>
    </row>
    <row r="179" spans="1:8" ht="12.75">
      <c r="A179" s="68"/>
      <c r="B179" s="68"/>
      <c r="C179" s="67"/>
      <c r="D179" s="68"/>
      <c r="E179" s="68"/>
      <c r="F179" s="68"/>
      <c r="G179" s="68"/>
      <c r="H179" s="68"/>
    </row>
    <row r="180" spans="1:8" ht="12.75">
      <c r="A180" s="68">
        <v>2</v>
      </c>
      <c r="B180" s="68" t="s">
        <v>105</v>
      </c>
      <c r="C180" s="67" t="s">
        <v>399</v>
      </c>
      <c r="D180" s="68" t="s">
        <v>355</v>
      </c>
      <c r="E180" s="68" t="s">
        <v>226</v>
      </c>
      <c r="F180" s="68"/>
      <c r="G180" s="68"/>
      <c r="H180" s="68"/>
    </row>
    <row r="181" spans="1:8" ht="12.75">
      <c r="A181" s="68"/>
      <c r="B181" s="68"/>
      <c r="C181" s="67"/>
      <c r="D181" s="68" t="s">
        <v>346</v>
      </c>
      <c r="E181" s="68" t="s">
        <v>348</v>
      </c>
      <c r="F181" s="68"/>
      <c r="G181" s="68"/>
      <c r="H181" s="68"/>
    </row>
    <row r="182" spans="1:8" ht="12.75">
      <c r="A182" s="68"/>
      <c r="B182" s="68"/>
      <c r="C182" s="67"/>
      <c r="D182" s="68"/>
      <c r="E182" s="68"/>
      <c r="F182" s="68"/>
      <c r="G182" s="68"/>
      <c r="H182" s="68"/>
    </row>
    <row r="183" spans="1:8" ht="12.75">
      <c r="A183" s="68">
        <v>3</v>
      </c>
      <c r="B183" s="68" t="s">
        <v>249</v>
      </c>
      <c r="C183" s="67" t="s">
        <v>400</v>
      </c>
      <c r="D183" s="68" t="s">
        <v>356</v>
      </c>
      <c r="E183" s="68" t="s">
        <v>211</v>
      </c>
      <c r="F183" s="68"/>
      <c r="G183" s="68"/>
      <c r="H183" s="68"/>
    </row>
    <row r="184" spans="1:8" ht="12.75">
      <c r="A184" s="68"/>
      <c r="B184" s="68"/>
      <c r="C184" s="67"/>
      <c r="D184" s="68" t="s">
        <v>361</v>
      </c>
      <c r="E184" s="68" t="s">
        <v>214</v>
      </c>
      <c r="F184" s="68"/>
      <c r="G184" s="68"/>
      <c r="H184" s="68"/>
    </row>
    <row r="185" spans="1:8" ht="12.75">
      <c r="A185" s="68"/>
      <c r="B185" s="68"/>
      <c r="C185" s="67"/>
      <c r="D185" s="68"/>
      <c r="E185" s="68"/>
      <c r="F185" s="68"/>
      <c r="G185" s="68"/>
      <c r="H185" s="68"/>
    </row>
    <row r="186" spans="1:8" ht="12.75">
      <c r="A186" s="68">
        <v>4</v>
      </c>
      <c r="B186" s="68" t="s">
        <v>125</v>
      </c>
      <c r="C186" s="67" t="s">
        <v>213</v>
      </c>
      <c r="D186" s="68" t="s">
        <v>344</v>
      </c>
      <c r="E186" s="68" t="s">
        <v>212</v>
      </c>
      <c r="F186" s="68"/>
      <c r="G186" s="68"/>
      <c r="H186" s="68"/>
    </row>
    <row r="187" spans="1:8" ht="12.75">
      <c r="A187" s="68"/>
      <c r="B187" s="68"/>
      <c r="C187" s="67"/>
      <c r="D187" s="68" t="s">
        <v>259</v>
      </c>
      <c r="E187" s="68" t="s">
        <v>149</v>
      </c>
      <c r="F187" s="68"/>
      <c r="G187" s="68"/>
      <c r="H187" s="68"/>
    </row>
    <row r="188" spans="1:8" ht="12.75">
      <c r="A188" s="68"/>
      <c r="B188" s="68"/>
      <c r="C188" s="67"/>
      <c r="D188" s="68"/>
      <c r="E188" s="68"/>
      <c r="F188" s="68"/>
      <c r="G188" s="68"/>
      <c r="H188" s="68"/>
    </row>
    <row r="189" spans="1:8" ht="12.75">
      <c r="A189" s="68"/>
      <c r="B189" s="68"/>
      <c r="C189" s="68"/>
      <c r="D189" s="68"/>
      <c r="E189" s="68"/>
      <c r="F189" s="68"/>
      <c r="G189" s="68"/>
      <c r="H189" s="68"/>
    </row>
    <row r="190" spans="1:8" ht="12.75">
      <c r="A190" s="68"/>
      <c r="B190" s="68" t="s">
        <v>401</v>
      </c>
      <c r="C190" s="67"/>
      <c r="D190" s="68"/>
      <c r="E190" s="68"/>
      <c r="F190" s="68"/>
      <c r="G190" s="68"/>
      <c r="H190" s="68"/>
    </row>
    <row r="191" spans="1:8" ht="12.75">
      <c r="A191" s="68"/>
      <c r="B191" s="68"/>
      <c r="C191" s="67"/>
      <c r="D191" s="68"/>
      <c r="E191" s="68"/>
      <c r="F191" s="68"/>
      <c r="G191" s="68"/>
      <c r="H191" s="68"/>
    </row>
    <row r="192" spans="1:8" ht="12.75">
      <c r="A192" s="68">
        <v>1</v>
      </c>
      <c r="B192" s="68" t="s">
        <v>118</v>
      </c>
      <c r="C192" s="67" t="s">
        <v>402</v>
      </c>
      <c r="D192" s="68" t="s">
        <v>309</v>
      </c>
      <c r="E192" s="68" t="s">
        <v>271</v>
      </c>
      <c r="F192" s="68"/>
      <c r="G192" s="68"/>
      <c r="H192" s="68"/>
    </row>
    <row r="193" spans="1:8" ht="12.75">
      <c r="A193" s="68"/>
      <c r="B193" s="68"/>
      <c r="C193" s="67"/>
      <c r="D193" s="68" t="s">
        <v>320</v>
      </c>
      <c r="E193" s="68" t="s">
        <v>145</v>
      </c>
      <c r="F193" s="68"/>
      <c r="G193" s="68"/>
      <c r="H193" s="68"/>
    </row>
    <row r="194" spans="1:8" ht="12.75">
      <c r="A194" s="68"/>
      <c r="B194" s="68"/>
      <c r="C194" s="68"/>
      <c r="D194" s="68"/>
      <c r="E194" s="68"/>
      <c r="F194" s="68"/>
      <c r="G194" s="68"/>
      <c r="H194" s="68"/>
    </row>
    <row r="195" spans="1:8" ht="12.75">
      <c r="A195" s="68">
        <v>2</v>
      </c>
      <c r="B195" s="68" t="s">
        <v>105</v>
      </c>
      <c r="C195" s="67" t="s">
        <v>403</v>
      </c>
      <c r="D195" s="68" t="s">
        <v>269</v>
      </c>
      <c r="E195" s="68" t="s">
        <v>271</v>
      </c>
      <c r="F195" s="68"/>
      <c r="G195" s="68"/>
      <c r="H195" s="68"/>
    </row>
    <row r="196" spans="1:8" ht="12.75">
      <c r="A196" s="68"/>
      <c r="B196" s="68"/>
      <c r="C196" s="67"/>
      <c r="D196" s="68" t="s">
        <v>262</v>
      </c>
      <c r="E196" s="68" t="s">
        <v>264</v>
      </c>
      <c r="F196" s="68"/>
      <c r="G196" s="68"/>
      <c r="H196" s="68"/>
    </row>
    <row r="197" spans="1:8" ht="12.75">
      <c r="A197" s="68"/>
      <c r="B197" s="68"/>
      <c r="C197" s="68"/>
      <c r="D197" s="68"/>
      <c r="E197" s="68"/>
      <c r="F197" s="68"/>
      <c r="G197" s="68"/>
      <c r="H197" s="68"/>
    </row>
    <row r="198" spans="1:8" ht="12.75">
      <c r="A198" s="68">
        <v>3</v>
      </c>
      <c r="B198" s="68" t="s">
        <v>249</v>
      </c>
      <c r="C198" s="67" t="s">
        <v>404</v>
      </c>
      <c r="D198" s="68" t="s">
        <v>316</v>
      </c>
      <c r="E198" s="68" t="s">
        <v>145</v>
      </c>
      <c r="F198" s="68"/>
      <c r="G198" s="68"/>
      <c r="H198" s="68"/>
    </row>
    <row r="199" spans="1:8" ht="12.75">
      <c r="A199" s="68"/>
      <c r="B199" s="68"/>
      <c r="C199" s="67"/>
      <c r="D199" s="68" t="s">
        <v>318</v>
      </c>
      <c r="E199" s="68" t="s">
        <v>211</v>
      </c>
      <c r="F199" s="68"/>
      <c r="G199" s="68"/>
      <c r="H199" s="68"/>
    </row>
    <row r="200" spans="1:8" ht="12.75">
      <c r="A200" s="68"/>
      <c r="B200" s="68"/>
      <c r="C200" s="68"/>
      <c r="D200" s="68"/>
      <c r="E200" s="68"/>
      <c r="F200" s="68"/>
      <c r="G200" s="68"/>
      <c r="H200" s="68"/>
    </row>
    <row r="201" spans="1:8" ht="12.75">
      <c r="A201" s="68">
        <v>4</v>
      </c>
      <c r="B201" s="68" t="s">
        <v>125</v>
      </c>
      <c r="C201" s="162" t="s">
        <v>745</v>
      </c>
      <c r="D201" s="68" t="s">
        <v>344</v>
      </c>
      <c r="E201" s="68" t="s">
        <v>271</v>
      </c>
      <c r="F201" s="68"/>
      <c r="G201" s="68"/>
      <c r="H201" s="68"/>
    </row>
    <row r="202" spans="1:8" ht="12.75">
      <c r="A202" s="68"/>
      <c r="B202" s="68"/>
      <c r="C202" s="67"/>
      <c r="D202" s="161" t="s">
        <v>744</v>
      </c>
      <c r="E202" s="161" t="s">
        <v>368</v>
      </c>
      <c r="F202" s="68"/>
      <c r="G202" s="68"/>
      <c r="H202" s="68"/>
    </row>
    <row r="203" spans="1:8" ht="12.75">
      <c r="A203" s="68"/>
      <c r="B203" s="68"/>
      <c r="C203" s="68"/>
      <c r="D203" s="68"/>
      <c r="E203" s="68"/>
      <c r="F203" s="68"/>
      <c r="G203" s="68"/>
      <c r="H203" s="68"/>
    </row>
    <row r="204" spans="1:8" ht="12.75">
      <c r="A204" s="68">
        <v>5</v>
      </c>
      <c r="B204" s="68" t="s">
        <v>121</v>
      </c>
      <c r="C204" s="161" t="s">
        <v>746</v>
      </c>
      <c r="D204" s="68" t="s">
        <v>314</v>
      </c>
      <c r="E204" s="68" t="s">
        <v>278</v>
      </c>
      <c r="F204" s="68"/>
      <c r="G204" s="68"/>
      <c r="H204" s="68"/>
    </row>
    <row r="205" spans="1:8" ht="12.75">
      <c r="A205" s="68"/>
      <c r="B205" s="68"/>
      <c r="C205" s="68"/>
      <c r="D205" s="68" t="s">
        <v>266</v>
      </c>
      <c r="E205" s="68" t="s">
        <v>268</v>
      </c>
      <c r="F205" s="68"/>
      <c r="G205" s="68"/>
      <c r="H205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8"/>
  <sheetViews>
    <sheetView zoomScalePageLayoutView="0" workbookViewId="0" topLeftCell="A79">
      <selection activeCell="S106" sqref="S106"/>
    </sheetView>
  </sheetViews>
  <sheetFormatPr defaultColWidth="9.140625" defaultRowHeight="12.75"/>
  <cols>
    <col min="1" max="1" width="13.421875" style="0" customWidth="1"/>
    <col min="2" max="2" width="23.28125" style="0" customWidth="1"/>
    <col min="3" max="3" width="7.00390625" style="0" customWidth="1"/>
    <col min="4" max="4" width="14.7109375" style="0" customWidth="1"/>
    <col min="5" max="5" width="9.57421875" style="0" customWidth="1"/>
    <col min="6" max="6" width="5.421875" style="0" customWidth="1"/>
    <col min="7" max="11" width="4.140625" style="0" bestFit="1" customWidth="1"/>
  </cols>
  <sheetData>
    <row r="1" ht="15.75">
      <c r="B1" s="74" t="s">
        <v>3</v>
      </c>
    </row>
    <row r="2" spans="2:14" ht="20.25">
      <c r="B2" s="238" t="s">
        <v>413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4" ht="12.75">
      <c r="B4" s="58" t="s">
        <v>155</v>
      </c>
    </row>
    <row r="5" spans="1:14" ht="12.75">
      <c r="A5">
        <v>1</v>
      </c>
      <c r="B5" s="112" t="s">
        <v>407</v>
      </c>
      <c r="C5" s="112" t="s">
        <v>408</v>
      </c>
      <c r="D5" s="113" t="s">
        <v>186</v>
      </c>
      <c r="E5" s="113" t="s">
        <v>172</v>
      </c>
      <c r="F5" s="113" t="s">
        <v>409</v>
      </c>
      <c r="G5" s="113" t="s">
        <v>168</v>
      </c>
      <c r="H5" s="113" t="s">
        <v>169</v>
      </c>
      <c r="I5" s="113" t="s">
        <v>169</v>
      </c>
      <c r="J5" s="113" t="s">
        <v>169</v>
      </c>
      <c r="K5" s="113" t="s">
        <v>177</v>
      </c>
      <c r="L5" s="114" t="s">
        <v>410</v>
      </c>
      <c r="M5" s="115" t="s">
        <v>411</v>
      </c>
      <c r="N5" s="1" t="s">
        <v>412</v>
      </c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58" t="s">
        <v>156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2.75">
      <c r="A8">
        <v>1</v>
      </c>
      <c r="B8" s="112" t="s">
        <v>414</v>
      </c>
      <c r="C8" s="112" t="s">
        <v>408</v>
      </c>
      <c r="D8" s="113" t="s">
        <v>409</v>
      </c>
      <c r="E8" s="113" t="s">
        <v>168</v>
      </c>
      <c r="F8" s="113" t="s">
        <v>170</v>
      </c>
      <c r="G8" s="113" t="s">
        <v>171</v>
      </c>
      <c r="H8" s="113" t="s">
        <v>177</v>
      </c>
      <c r="I8" s="113" t="s">
        <v>177</v>
      </c>
      <c r="J8" s="113" t="s">
        <v>169</v>
      </c>
      <c r="K8" s="113" t="s">
        <v>177</v>
      </c>
      <c r="L8" s="114" t="s">
        <v>415</v>
      </c>
      <c r="M8" s="115" t="s">
        <v>416</v>
      </c>
      <c r="N8" s="1" t="s">
        <v>412</v>
      </c>
    </row>
    <row r="9" spans="1:14" ht="12.75">
      <c r="A9">
        <v>2</v>
      </c>
      <c r="B9" s="112" t="s">
        <v>418</v>
      </c>
      <c r="C9" s="112" t="s">
        <v>419</v>
      </c>
      <c r="D9" s="113" t="s">
        <v>173</v>
      </c>
      <c r="E9" s="113" t="s">
        <v>171</v>
      </c>
      <c r="F9" s="113" t="s">
        <v>173</v>
      </c>
      <c r="G9" s="113" t="s">
        <v>172</v>
      </c>
      <c r="H9" s="113" t="s">
        <v>177</v>
      </c>
      <c r="I9" s="113" t="s">
        <v>177</v>
      </c>
      <c r="J9" s="113" t="s">
        <v>177</v>
      </c>
      <c r="K9" s="113" t="s">
        <v>169</v>
      </c>
      <c r="L9" s="114" t="s">
        <v>420</v>
      </c>
      <c r="M9" s="115" t="s">
        <v>421</v>
      </c>
      <c r="N9" s="1" t="s">
        <v>422</v>
      </c>
    </row>
    <row r="10" spans="1:14" ht="12.75">
      <c r="A10">
        <v>3</v>
      </c>
      <c r="B10" s="112" t="s">
        <v>424</v>
      </c>
      <c r="C10" s="112" t="s">
        <v>425</v>
      </c>
      <c r="D10" s="113" t="s">
        <v>179</v>
      </c>
      <c r="E10" s="113" t="s">
        <v>171</v>
      </c>
      <c r="F10" s="113" t="s">
        <v>180</v>
      </c>
      <c r="G10" s="113" t="s">
        <v>182</v>
      </c>
      <c r="H10" s="113" t="s">
        <v>177</v>
      </c>
      <c r="I10" s="113" t="s">
        <v>169</v>
      </c>
      <c r="J10" s="113" t="s">
        <v>173</v>
      </c>
      <c r="K10" s="113" t="s">
        <v>178</v>
      </c>
      <c r="L10" s="114" t="s">
        <v>426</v>
      </c>
      <c r="M10" s="115" t="s">
        <v>427</v>
      </c>
      <c r="N10" s="1" t="s">
        <v>422</v>
      </c>
    </row>
    <row r="11" spans="1:14" ht="12.75">
      <c r="A11">
        <v>4</v>
      </c>
      <c r="B11" s="112" t="s">
        <v>429</v>
      </c>
      <c r="C11" s="112" t="s">
        <v>425</v>
      </c>
      <c r="D11" s="113" t="s">
        <v>179</v>
      </c>
      <c r="E11" s="113" t="s">
        <v>182</v>
      </c>
      <c r="F11" s="113" t="s">
        <v>172</v>
      </c>
      <c r="G11" s="113" t="s">
        <v>174</v>
      </c>
      <c r="H11" s="113" t="s">
        <v>173</v>
      </c>
      <c r="I11" s="113" t="s">
        <v>179</v>
      </c>
      <c r="J11" s="113" t="s">
        <v>179</v>
      </c>
      <c r="K11" s="113" t="s">
        <v>176</v>
      </c>
      <c r="L11" s="114" t="s">
        <v>430</v>
      </c>
      <c r="M11" s="115" t="s">
        <v>416</v>
      </c>
      <c r="N11" s="1" t="s">
        <v>422</v>
      </c>
    </row>
    <row r="13" ht="12.75">
      <c r="B13" s="58" t="s">
        <v>184</v>
      </c>
    </row>
    <row r="14" spans="1:14" ht="12.75">
      <c r="A14" s="112" t="s">
        <v>406</v>
      </c>
      <c r="B14" s="112" t="s">
        <v>431</v>
      </c>
      <c r="C14" s="112" t="s">
        <v>432</v>
      </c>
      <c r="D14" s="113" t="s">
        <v>409</v>
      </c>
      <c r="E14" s="113" t="s">
        <v>168</v>
      </c>
      <c r="F14" s="113" t="s">
        <v>409</v>
      </c>
      <c r="G14" s="113" t="s">
        <v>171</v>
      </c>
      <c r="H14" s="113" t="s">
        <v>177</v>
      </c>
      <c r="I14" s="113" t="s">
        <v>177</v>
      </c>
      <c r="J14" s="113" t="s">
        <v>173</v>
      </c>
      <c r="K14" s="113" t="s">
        <v>177</v>
      </c>
      <c r="L14" s="114" t="s">
        <v>433</v>
      </c>
      <c r="M14" s="115" t="s">
        <v>434</v>
      </c>
      <c r="N14" s="1" t="s">
        <v>412</v>
      </c>
    </row>
    <row r="16" ht="12.75">
      <c r="B16" s="58" t="s">
        <v>157</v>
      </c>
    </row>
    <row r="17" spans="1:13" ht="12.75">
      <c r="A17" s="112" t="s">
        <v>406</v>
      </c>
      <c r="B17" s="112" t="s">
        <v>435</v>
      </c>
      <c r="C17" s="112" t="s">
        <v>432</v>
      </c>
      <c r="D17" s="113" t="s">
        <v>409</v>
      </c>
      <c r="E17" s="113" t="s">
        <v>168</v>
      </c>
      <c r="F17" s="113" t="s">
        <v>409</v>
      </c>
      <c r="G17" s="113" t="s">
        <v>171</v>
      </c>
      <c r="H17" s="113" t="s">
        <v>169</v>
      </c>
      <c r="I17" s="113" t="s">
        <v>173</v>
      </c>
      <c r="J17" s="113" t="s">
        <v>169</v>
      </c>
      <c r="K17" s="113" t="s">
        <v>169</v>
      </c>
      <c r="L17" s="114" t="s">
        <v>436</v>
      </c>
      <c r="M17" s="115" t="s">
        <v>437</v>
      </c>
    </row>
    <row r="18" spans="1:13" ht="12.75">
      <c r="A18" s="112" t="s">
        <v>417</v>
      </c>
      <c r="B18" s="112" t="s">
        <v>438</v>
      </c>
      <c r="C18" s="112" t="s">
        <v>419</v>
      </c>
      <c r="D18" s="113" t="s">
        <v>179</v>
      </c>
      <c r="E18" s="113" t="s">
        <v>187</v>
      </c>
      <c r="F18" s="113" t="s">
        <v>180</v>
      </c>
      <c r="G18" s="113" t="s">
        <v>172</v>
      </c>
      <c r="H18" s="113" t="s">
        <v>171</v>
      </c>
      <c r="I18" s="113" t="s">
        <v>173</v>
      </c>
      <c r="J18" s="113" t="s">
        <v>180</v>
      </c>
      <c r="K18" s="113" t="s">
        <v>173</v>
      </c>
      <c r="L18" s="114" t="s">
        <v>439</v>
      </c>
      <c r="M18" s="115" t="s">
        <v>411</v>
      </c>
    </row>
    <row r="20" spans="2:13" ht="12.75">
      <c r="B20" s="58" t="s">
        <v>158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12" t="s">
        <v>406</v>
      </c>
      <c r="B21" s="112" t="s">
        <v>440</v>
      </c>
      <c r="C21" s="112" t="s">
        <v>408</v>
      </c>
      <c r="D21" s="113" t="s">
        <v>186</v>
      </c>
      <c r="E21" s="113" t="s">
        <v>168</v>
      </c>
      <c r="F21" s="113" t="s">
        <v>186</v>
      </c>
      <c r="G21" s="113" t="s">
        <v>168</v>
      </c>
      <c r="H21" s="113" t="s">
        <v>174</v>
      </c>
      <c r="I21" s="113" t="s">
        <v>177</v>
      </c>
      <c r="J21" s="113" t="s">
        <v>169</v>
      </c>
      <c r="K21" s="113" t="s">
        <v>177</v>
      </c>
      <c r="L21" s="114" t="s">
        <v>441</v>
      </c>
      <c r="M21" s="115" t="s">
        <v>442</v>
      </c>
    </row>
    <row r="22" spans="1:14" ht="12.75">
      <c r="A22" s="112" t="s">
        <v>417</v>
      </c>
      <c r="B22" s="112" t="s">
        <v>443</v>
      </c>
      <c r="C22" s="112" t="s">
        <v>408</v>
      </c>
      <c r="D22" s="113" t="s">
        <v>409</v>
      </c>
      <c r="E22" s="113" t="s">
        <v>174</v>
      </c>
      <c r="F22" s="113" t="s">
        <v>179</v>
      </c>
      <c r="G22" s="113" t="s">
        <v>172</v>
      </c>
      <c r="H22" s="113" t="s">
        <v>169</v>
      </c>
      <c r="I22" s="113" t="s">
        <v>169</v>
      </c>
      <c r="J22" s="113" t="s">
        <v>173</v>
      </c>
      <c r="K22" s="113" t="s">
        <v>169</v>
      </c>
      <c r="L22" s="114" t="s">
        <v>444</v>
      </c>
      <c r="M22" s="115" t="s">
        <v>427</v>
      </c>
      <c r="N22" s="1"/>
    </row>
    <row r="23" spans="1:14" ht="12.75">
      <c r="A23" s="112" t="s">
        <v>423</v>
      </c>
      <c r="B23" s="112" t="s">
        <v>445</v>
      </c>
      <c r="C23" s="112" t="s">
        <v>432</v>
      </c>
      <c r="D23" s="113" t="s">
        <v>186</v>
      </c>
      <c r="E23" s="113" t="s">
        <v>171</v>
      </c>
      <c r="F23" s="113" t="s">
        <v>179</v>
      </c>
      <c r="G23" s="113" t="s">
        <v>176</v>
      </c>
      <c r="H23" s="113" t="s">
        <v>169</v>
      </c>
      <c r="I23" s="113" t="s">
        <v>169</v>
      </c>
      <c r="J23" s="113" t="s">
        <v>169</v>
      </c>
      <c r="K23" s="113" t="s">
        <v>185</v>
      </c>
      <c r="L23" s="114" t="s">
        <v>446</v>
      </c>
      <c r="M23" s="115" t="s">
        <v>411</v>
      </c>
      <c r="N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2.75">
      <c r="B25" s="58" t="s">
        <v>159</v>
      </c>
    </row>
    <row r="26" spans="1:14" ht="12.75">
      <c r="A26" s="112" t="s">
        <v>406</v>
      </c>
      <c r="B26" s="112" t="s">
        <v>407</v>
      </c>
      <c r="C26" s="112" t="s">
        <v>408</v>
      </c>
      <c r="D26" s="113" t="s">
        <v>409</v>
      </c>
      <c r="E26" s="113" t="s">
        <v>447</v>
      </c>
      <c r="F26" s="113" t="s">
        <v>186</v>
      </c>
      <c r="G26" s="113" t="s">
        <v>168</v>
      </c>
      <c r="H26" s="113" t="s">
        <v>177</v>
      </c>
      <c r="I26" s="113" t="s">
        <v>169</v>
      </c>
      <c r="J26" s="113" t="s">
        <v>177</v>
      </c>
      <c r="K26" s="113" t="s">
        <v>177</v>
      </c>
      <c r="L26" s="114" t="s">
        <v>448</v>
      </c>
      <c r="M26" s="115" t="s">
        <v>449</v>
      </c>
      <c r="N26" s="1" t="s">
        <v>412</v>
      </c>
    </row>
    <row r="27" spans="1:14" ht="12.75">
      <c r="A27" s="112" t="s">
        <v>417</v>
      </c>
      <c r="B27" s="112" t="s">
        <v>450</v>
      </c>
      <c r="C27" s="112" t="s">
        <v>425</v>
      </c>
      <c r="D27" s="113" t="s">
        <v>409</v>
      </c>
      <c r="E27" s="113" t="s">
        <v>168</v>
      </c>
      <c r="F27" s="113" t="s">
        <v>170</v>
      </c>
      <c r="G27" s="113" t="s">
        <v>171</v>
      </c>
      <c r="H27" s="113" t="s">
        <v>169</v>
      </c>
      <c r="I27" s="113" t="s">
        <v>177</v>
      </c>
      <c r="J27" s="113" t="s">
        <v>177</v>
      </c>
      <c r="K27" s="113" t="s">
        <v>169</v>
      </c>
      <c r="L27" s="114" t="s">
        <v>451</v>
      </c>
      <c r="M27" s="115" t="s">
        <v>452</v>
      </c>
      <c r="N27" s="1" t="s">
        <v>412</v>
      </c>
    </row>
    <row r="28" spans="1:13" ht="12.75">
      <c r="A28" s="112" t="s">
        <v>423</v>
      </c>
      <c r="B28" s="112" t="s">
        <v>453</v>
      </c>
      <c r="C28" s="112" t="s">
        <v>432</v>
      </c>
      <c r="D28" s="113" t="s">
        <v>409</v>
      </c>
      <c r="E28" s="113" t="s">
        <v>180</v>
      </c>
      <c r="F28" s="113" t="s">
        <v>409</v>
      </c>
      <c r="G28" s="113" t="s">
        <v>171</v>
      </c>
      <c r="H28" s="113" t="s">
        <v>174</v>
      </c>
      <c r="I28" s="113" t="s">
        <v>169</v>
      </c>
      <c r="J28" s="113" t="s">
        <v>173</v>
      </c>
      <c r="K28" s="113" t="s">
        <v>169</v>
      </c>
      <c r="L28" s="114" t="s">
        <v>454</v>
      </c>
      <c r="M28" s="115" t="s">
        <v>455</v>
      </c>
    </row>
    <row r="29" spans="1:14" ht="12.75">
      <c r="A29" s="112" t="s">
        <v>428</v>
      </c>
      <c r="B29" s="112" t="s">
        <v>456</v>
      </c>
      <c r="C29" s="112" t="s">
        <v>419</v>
      </c>
      <c r="D29" s="113" t="s">
        <v>170</v>
      </c>
      <c r="E29" s="113" t="s">
        <v>176</v>
      </c>
      <c r="F29" s="113" t="s">
        <v>172</v>
      </c>
      <c r="G29" s="113" t="s">
        <v>176</v>
      </c>
      <c r="H29" s="113" t="s">
        <v>177</v>
      </c>
      <c r="I29" s="113" t="s">
        <v>177</v>
      </c>
      <c r="J29" s="113" t="s">
        <v>172</v>
      </c>
      <c r="K29" s="113" t="s">
        <v>172</v>
      </c>
      <c r="L29" s="114" t="s">
        <v>457</v>
      </c>
      <c r="M29" s="115" t="s">
        <v>458</v>
      </c>
      <c r="N29" s="1"/>
    </row>
    <row r="30" spans="1:14" ht="12.75">
      <c r="A30" s="112" t="s">
        <v>459</v>
      </c>
      <c r="B30" s="112" t="s">
        <v>460</v>
      </c>
      <c r="C30" s="112" t="s">
        <v>461</v>
      </c>
      <c r="D30" s="113" t="s">
        <v>173</v>
      </c>
      <c r="E30" s="113" t="s">
        <v>168</v>
      </c>
      <c r="F30" s="113" t="s">
        <v>179</v>
      </c>
      <c r="G30" s="113" t="s">
        <v>178</v>
      </c>
      <c r="H30" s="113" t="s">
        <v>177</v>
      </c>
      <c r="I30" s="113" t="s">
        <v>177</v>
      </c>
      <c r="J30" s="113" t="s">
        <v>180</v>
      </c>
      <c r="K30" s="113" t="s">
        <v>172</v>
      </c>
      <c r="L30" s="114" t="s">
        <v>462</v>
      </c>
      <c r="M30" s="115" t="s">
        <v>463</v>
      </c>
      <c r="N30" s="1" t="s">
        <v>422</v>
      </c>
    </row>
    <row r="31" spans="1:14" ht="12.75">
      <c r="A31" s="112" t="s">
        <v>464</v>
      </c>
      <c r="B31" s="112" t="s">
        <v>465</v>
      </c>
      <c r="C31" s="112" t="s">
        <v>408</v>
      </c>
      <c r="D31" s="113" t="s">
        <v>179</v>
      </c>
      <c r="E31" s="113" t="s">
        <v>185</v>
      </c>
      <c r="F31" s="113" t="s">
        <v>187</v>
      </c>
      <c r="G31" s="113" t="s">
        <v>187</v>
      </c>
      <c r="H31" s="113" t="s">
        <v>182</v>
      </c>
      <c r="I31" s="113" t="s">
        <v>182</v>
      </c>
      <c r="J31" s="113" t="s">
        <v>180</v>
      </c>
      <c r="K31" s="113" t="s">
        <v>173</v>
      </c>
      <c r="L31" s="114" t="s">
        <v>466</v>
      </c>
      <c r="M31" s="115" t="s">
        <v>455</v>
      </c>
      <c r="N31" s="1" t="s">
        <v>422</v>
      </c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58" t="s">
        <v>160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4" ht="12.75">
      <c r="A34" s="112" t="s">
        <v>406</v>
      </c>
      <c r="B34" s="112" t="s">
        <v>431</v>
      </c>
      <c r="C34" s="112" t="s">
        <v>432</v>
      </c>
      <c r="D34" s="113" t="s">
        <v>409</v>
      </c>
      <c r="E34" s="113" t="s">
        <v>168</v>
      </c>
      <c r="F34" s="113" t="s">
        <v>409</v>
      </c>
      <c r="G34" s="113" t="s">
        <v>168</v>
      </c>
      <c r="H34" s="113" t="s">
        <v>177</v>
      </c>
      <c r="I34" s="113" t="s">
        <v>169</v>
      </c>
      <c r="J34" s="113" t="s">
        <v>177</v>
      </c>
      <c r="K34" s="113" t="s">
        <v>177</v>
      </c>
      <c r="L34" s="114" t="s">
        <v>468</v>
      </c>
      <c r="M34" s="115" t="s">
        <v>469</v>
      </c>
      <c r="N34" s="1" t="s">
        <v>470</v>
      </c>
    </row>
    <row r="35" spans="1:14" ht="12.75">
      <c r="A35" s="112" t="s">
        <v>417</v>
      </c>
      <c r="B35" s="112" t="s">
        <v>471</v>
      </c>
      <c r="C35" s="112" t="s">
        <v>432</v>
      </c>
      <c r="D35" s="113" t="s">
        <v>409</v>
      </c>
      <c r="E35" s="113" t="s">
        <v>168</v>
      </c>
      <c r="F35" s="113" t="s">
        <v>409</v>
      </c>
      <c r="G35" s="113" t="s">
        <v>168</v>
      </c>
      <c r="H35" s="113" t="s">
        <v>177</v>
      </c>
      <c r="I35" s="113" t="s">
        <v>173</v>
      </c>
      <c r="J35" s="113" t="s">
        <v>177</v>
      </c>
      <c r="K35" s="113" t="s">
        <v>177</v>
      </c>
      <c r="L35" s="114" t="s">
        <v>472</v>
      </c>
      <c r="M35" s="115" t="s">
        <v>449</v>
      </c>
      <c r="N35" s="1" t="s">
        <v>470</v>
      </c>
    </row>
    <row r="36" spans="1:14" ht="12.75">
      <c r="A36" s="112" t="s">
        <v>423</v>
      </c>
      <c r="B36" s="112" t="s">
        <v>473</v>
      </c>
      <c r="C36" s="112" t="s">
        <v>408</v>
      </c>
      <c r="D36" s="113" t="s">
        <v>181</v>
      </c>
      <c r="E36" s="113" t="s">
        <v>168</v>
      </c>
      <c r="F36" s="113" t="s">
        <v>409</v>
      </c>
      <c r="G36" s="113" t="s">
        <v>171</v>
      </c>
      <c r="H36" s="113" t="s">
        <v>177</v>
      </c>
      <c r="I36" s="113" t="s">
        <v>177</v>
      </c>
      <c r="J36" s="113" t="s">
        <v>177</v>
      </c>
      <c r="K36" s="113" t="s">
        <v>177</v>
      </c>
      <c r="L36" s="114" t="s">
        <v>472</v>
      </c>
      <c r="M36" s="115" t="s">
        <v>458</v>
      </c>
      <c r="N36" s="1" t="s">
        <v>470</v>
      </c>
    </row>
    <row r="37" spans="1:14" ht="12.75">
      <c r="A37" s="112" t="s">
        <v>428</v>
      </c>
      <c r="B37" s="112" t="s">
        <v>474</v>
      </c>
      <c r="C37" s="112" t="s">
        <v>425</v>
      </c>
      <c r="D37" s="113" t="s">
        <v>186</v>
      </c>
      <c r="E37" s="113" t="s">
        <v>168</v>
      </c>
      <c r="F37" s="113" t="s">
        <v>186</v>
      </c>
      <c r="G37" s="113" t="s">
        <v>168</v>
      </c>
      <c r="H37" s="113" t="s">
        <v>177</v>
      </c>
      <c r="I37" s="113" t="s">
        <v>183</v>
      </c>
      <c r="J37" s="113" t="s">
        <v>169</v>
      </c>
      <c r="K37" s="113" t="s">
        <v>177</v>
      </c>
      <c r="L37" s="114" t="s">
        <v>475</v>
      </c>
      <c r="M37" s="115" t="s">
        <v>476</v>
      </c>
      <c r="N37" s="1" t="s">
        <v>412</v>
      </c>
    </row>
    <row r="38" spans="1:14" ht="12.75">
      <c r="A38" s="112" t="s">
        <v>459</v>
      </c>
      <c r="B38" s="112" t="s">
        <v>477</v>
      </c>
      <c r="C38" s="112" t="s">
        <v>432</v>
      </c>
      <c r="D38" s="113" t="s">
        <v>409</v>
      </c>
      <c r="E38" s="113" t="s">
        <v>168</v>
      </c>
      <c r="F38" s="113" t="s">
        <v>409</v>
      </c>
      <c r="G38" s="113" t="s">
        <v>180</v>
      </c>
      <c r="H38" s="113" t="s">
        <v>177</v>
      </c>
      <c r="I38" s="113" t="s">
        <v>169</v>
      </c>
      <c r="J38" s="113" t="s">
        <v>177</v>
      </c>
      <c r="K38" s="113" t="s">
        <v>177</v>
      </c>
      <c r="L38" s="114" t="s">
        <v>478</v>
      </c>
      <c r="M38" s="115" t="s">
        <v>458</v>
      </c>
      <c r="N38" s="1" t="s">
        <v>412</v>
      </c>
    </row>
    <row r="39" spans="1:14" ht="12.75">
      <c r="A39" s="112" t="s">
        <v>464</v>
      </c>
      <c r="B39" s="112" t="s">
        <v>479</v>
      </c>
      <c r="C39" s="112" t="s">
        <v>425</v>
      </c>
      <c r="D39" s="113" t="s">
        <v>409</v>
      </c>
      <c r="E39" s="113" t="s">
        <v>171</v>
      </c>
      <c r="F39" s="113" t="s">
        <v>186</v>
      </c>
      <c r="G39" s="113" t="s">
        <v>176</v>
      </c>
      <c r="H39" s="113" t="s">
        <v>177</v>
      </c>
      <c r="I39" s="113" t="s">
        <v>169</v>
      </c>
      <c r="J39" s="113" t="s">
        <v>177</v>
      </c>
      <c r="K39" s="113" t="s">
        <v>177</v>
      </c>
      <c r="L39" s="114" t="s">
        <v>451</v>
      </c>
      <c r="M39" s="115" t="s">
        <v>480</v>
      </c>
      <c r="N39" s="1" t="s">
        <v>412</v>
      </c>
    </row>
    <row r="40" spans="1:14" ht="12.75">
      <c r="A40" s="112" t="s">
        <v>481</v>
      </c>
      <c r="B40" s="112" t="s">
        <v>482</v>
      </c>
      <c r="C40" s="112" t="s">
        <v>419</v>
      </c>
      <c r="D40" s="113" t="s">
        <v>409</v>
      </c>
      <c r="E40" s="113" t="s">
        <v>168</v>
      </c>
      <c r="F40" s="113" t="s">
        <v>173</v>
      </c>
      <c r="G40" s="113" t="s">
        <v>171</v>
      </c>
      <c r="H40" s="113" t="s">
        <v>169</v>
      </c>
      <c r="I40" s="113" t="s">
        <v>169</v>
      </c>
      <c r="J40" s="113" t="s">
        <v>177</v>
      </c>
      <c r="K40" s="113" t="s">
        <v>177</v>
      </c>
      <c r="L40" s="114" t="s">
        <v>483</v>
      </c>
      <c r="M40" s="115" t="s">
        <v>458</v>
      </c>
      <c r="N40" s="1" t="s">
        <v>412</v>
      </c>
    </row>
    <row r="41" spans="1:14" ht="12.75">
      <c r="A41" s="112" t="s">
        <v>484</v>
      </c>
      <c r="B41" s="112" t="s">
        <v>485</v>
      </c>
      <c r="C41" s="112" t="s">
        <v>432</v>
      </c>
      <c r="D41" s="113" t="s">
        <v>409</v>
      </c>
      <c r="E41" s="113" t="s">
        <v>168</v>
      </c>
      <c r="F41" s="113" t="s">
        <v>179</v>
      </c>
      <c r="G41" s="113" t="s">
        <v>171</v>
      </c>
      <c r="H41" s="113" t="s">
        <v>177</v>
      </c>
      <c r="I41" s="113" t="s">
        <v>169</v>
      </c>
      <c r="J41" s="113" t="s">
        <v>177</v>
      </c>
      <c r="K41" s="113" t="s">
        <v>177</v>
      </c>
      <c r="L41" s="114" t="s">
        <v>483</v>
      </c>
      <c r="M41" s="115" t="s">
        <v>411</v>
      </c>
      <c r="N41" s="1" t="s">
        <v>412</v>
      </c>
    </row>
    <row r="42" spans="1:14" ht="12.75">
      <c r="A42" s="112" t="s">
        <v>486</v>
      </c>
      <c r="B42" s="112" t="s">
        <v>414</v>
      </c>
      <c r="C42" s="112" t="s">
        <v>408</v>
      </c>
      <c r="D42" s="113" t="s">
        <v>409</v>
      </c>
      <c r="E42" s="113" t="s">
        <v>171</v>
      </c>
      <c r="F42" s="113" t="s">
        <v>173</v>
      </c>
      <c r="G42" s="113" t="s">
        <v>176</v>
      </c>
      <c r="H42" s="113" t="s">
        <v>169</v>
      </c>
      <c r="I42" s="113" t="s">
        <v>177</v>
      </c>
      <c r="J42" s="113" t="s">
        <v>177</v>
      </c>
      <c r="K42" s="113" t="s">
        <v>177</v>
      </c>
      <c r="L42" s="114" t="s">
        <v>487</v>
      </c>
      <c r="M42" s="115" t="s">
        <v>452</v>
      </c>
      <c r="N42" s="1" t="s">
        <v>422</v>
      </c>
    </row>
    <row r="43" spans="1:14" ht="12.75">
      <c r="A43" s="112" t="s">
        <v>488</v>
      </c>
      <c r="B43" s="112" t="s">
        <v>429</v>
      </c>
      <c r="C43" s="112" t="s">
        <v>425</v>
      </c>
      <c r="D43" s="113" t="s">
        <v>409</v>
      </c>
      <c r="E43" s="113" t="s">
        <v>171</v>
      </c>
      <c r="F43" s="113" t="s">
        <v>170</v>
      </c>
      <c r="G43" s="113" t="s">
        <v>176</v>
      </c>
      <c r="H43" s="113" t="s">
        <v>169</v>
      </c>
      <c r="I43" s="113" t="s">
        <v>177</v>
      </c>
      <c r="J43" s="113" t="s">
        <v>169</v>
      </c>
      <c r="K43" s="113" t="s">
        <v>177</v>
      </c>
      <c r="L43" s="114" t="s">
        <v>410</v>
      </c>
      <c r="M43" s="115" t="s">
        <v>416</v>
      </c>
      <c r="N43" s="1" t="s">
        <v>422</v>
      </c>
    </row>
    <row r="44" spans="1:14" ht="12.75">
      <c r="A44" s="112" t="s">
        <v>489</v>
      </c>
      <c r="B44" s="112" t="s">
        <v>418</v>
      </c>
      <c r="C44" s="112" t="s">
        <v>419</v>
      </c>
      <c r="D44" s="113" t="s">
        <v>173</v>
      </c>
      <c r="E44" s="113" t="s">
        <v>176</v>
      </c>
      <c r="F44" s="113" t="s">
        <v>186</v>
      </c>
      <c r="G44" s="113" t="s">
        <v>168</v>
      </c>
      <c r="H44" s="113" t="s">
        <v>177</v>
      </c>
      <c r="I44" s="113" t="s">
        <v>169</v>
      </c>
      <c r="J44" s="113" t="s">
        <v>169</v>
      </c>
      <c r="K44" s="113" t="s">
        <v>177</v>
      </c>
      <c r="L44" s="114" t="s">
        <v>490</v>
      </c>
      <c r="M44" s="115" t="s">
        <v>421</v>
      </c>
      <c r="N44" s="1" t="s">
        <v>422</v>
      </c>
    </row>
    <row r="45" spans="1:13" ht="12.75">
      <c r="A45" s="112" t="s">
        <v>491</v>
      </c>
      <c r="B45" s="112" t="s">
        <v>424</v>
      </c>
      <c r="C45" s="112" t="s">
        <v>425</v>
      </c>
      <c r="D45" s="113" t="s">
        <v>186</v>
      </c>
      <c r="E45" s="113" t="s">
        <v>171</v>
      </c>
      <c r="F45" s="113" t="s">
        <v>173</v>
      </c>
      <c r="G45" s="113" t="s">
        <v>171</v>
      </c>
      <c r="H45" s="113" t="s">
        <v>171</v>
      </c>
      <c r="I45" s="113" t="s">
        <v>176</v>
      </c>
      <c r="J45" s="113" t="s">
        <v>169</v>
      </c>
      <c r="K45" s="113" t="s">
        <v>177</v>
      </c>
      <c r="L45" s="114" t="s">
        <v>492</v>
      </c>
      <c r="M45" s="115" t="s">
        <v>476</v>
      </c>
    </row>
    <row r="46" spans="1:13" ht="12.75">
      <c r="A46" s="112" t="s">
        <v>493</v>
      </c>
      <c r="B46" s="112" t="s">
        <v>494</v>
      </c>
      <c r="C46" s="112" t="s">
        <v>432</v>
      </c>
      <c r="D46" s="113" t="s">
        <v>495</v>
      </c>
      <c r="E46" s="113" t="s">
        <v>496</v>
      </c>
      <c r="F46" s="113" t="s">
        <v>497</v>
      </c>
      <c r="G46" s="113" t="s">
        <v>498</v>
      </c>
      <c r="H46" s="113" t="s">
        <v>499</v>
      </c>
      <c r="I46" s="113" t="s">
        <v>500</v>
      </c>
      <c r="J46" s="113" t="s">
        <v>177</v>
      </c>
      <c r="K46" s="113" t="s">
        <v>177</v>
      </c>
      <c r="L46" s="114" t="s">
        <v>501</v>
      </c>
      <c r="M46" s="115" t="s">
        <v>502</v>
      </c>
    </row>
    <row r="48" spans="2:13" ht="12.75">
      <c r="B48" s="58" t="s">
        <v>161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12" t="s">
        <v>406</v>
      </c>
      <c r="B49" s="112" t="s">
        <v>503</v>
      </c>
      <c r="C49" s="112" t="s">
        <v>408</v>
      </c>
      <c r="D49" s="113" t="s">
        <v>173</v>
      </c>
      <c r="E49" s="113" t="s">
        <v>174</v>
      </c>
      <c r="F49" s="113" t="s">
        <v>173</v>
      </c>
      <c r="G49" s="113" t="s">
        <v>178</v>
      </c>
      <c r="H49" s="113" t="s">
        <v>173</v>
      </c>
      <c r="I49" s="113" t="s">
        <v>169</v>
      </c>
      <c r="J49" s="113" t="s">
        <v>172</v>
      </c>
      <c r="K49" s="113" t="s">
        <v>172</v>
      </c>
      <c r="L49" s="114" t="s">
        <v>426</v>
      </c>
      <c r="M49" s="70" t="s">
        <v>504</v>
      </c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2.75">
      <c r="B51" s="58" t="s">
        <v>162</v>
      </c>
    </row>
    <row r="52" spans="1:13" ht="12.75">
      <c r="A52" s="7">
        <v>1</v>
      </c>
      <c r="B52" s="126" t="s">
        <v>537</v>
      </c>
      <c r="C52" s="20" t="s">
        <v>432</v>
      </c>
      <c r="D52" s="1" t="s">
        <v>168</v>
      </c>
      <c r="E52" s="1" t="s">
        <v>177</v>
      </c>
      <c r="F52" s="1" t="s">
        <v>176</v>
      </c>
      <c r="G52" s="1" t="s">
        <v>168</v>
      </c>
      <c r="H52" s="1" t="s">
        <v>170</v>
      </c>
      <c r="I52" s="1" t="s">
        <v>177</v>
      </c>
      <c r="J52" s="1" t="s">
        <v>178</v>
      </c>
      <c r="K52" s="1" t="s">
        <v>175</v>
      </c>
      <c r="L52" s="127" t="s">
        <v>509</v>
      </c>
      <c r="M52" s="20" t="s">
        <v>508</v>
      </c>
    </row>
    <row r="53" spans="1:13" ht="12.75">
      <c r="A53" s="7">
        <v>2</v>
      </c>
      <c r="B53" s="112" t="s">
        <v>505</v>
      </c>
      <c r="C53" s="112" t="s">
        <v>432</v>
      </c>
      <c r="D53" s="113" t="s">
        <v>180</v>
      </c>
      <c r="E53" s="113" t="s">
        <v>180</v>
      </c>
      <c r="F53" s="113" t="s">
        <v>179</v>
      </c>
      <c r="G53" s="113" t="s">
        <v>180</v>
      </c>
      <c r="H53" s="113" t="s">
        <v>169</v>
      </c>
      <c r="I53" s="113" t="s">
        <v>176</v>
      </c>
      <c r="J53" s="113" t="s">
        <v>169</v>
      </c>
      <c r="K53" s="113" t="s">
        <v>169</v>
      </c>
      <c r="L53" s="114" t="s">
        <v>506</v>
      </c>
      <c r="M53" s="115" t="s">
        <v>507</v>
      </c>
    </row>
    <row r="54" spans="1:13" ht="12.75">
      <c r="A54" s="7">
        <v>3</v>
      </c>
      <c r="B54" s="20" t="s">
        <v>536</v>
      </c>
      <c r="C54" s="20" t="s">
        <v>541</v>
      </c>
      <c r="D54" s="113" t="s">
        <v>180</v>
      </c>
      <c r="E54" s="113" t="s">
        <v>178</v>
      </c>
      <c r="F54" s="113" t="s">
        <v>180</v>
      </c>
      <c r="G54" s="113" t="s">
        <v>182</v>
      </c>
      <c r="H54" s="113" t="s">
        <v>187</v>
      </c>
      <c r="I54" s="113" t="s">
        <v>172</v>
      </c>
      <c r="J54" s="113" t="s">
        <v>172</v>
      </c>
      <c r="K54" s="113" t="s">
        <v>173</v>
      </c>
      <c r="L54" s="127" t="s">
        <v>510</v>
      </c>
      <c r="M54" s="1"/>
    </row>
    <row r="55" spans="2:13" ht="12.75">
      <c r="B55" s="20"/>
      <c r="C55" s="1"/>
      <c r="D55" s="1"/>
      <c r="E55" s="1"/>
      <c r="F55" s="1"/>
      <c r="G55" s="1"/>
      <c r="H55" s="1"/>
      <c r="I55" s="1"/>
      <c r="J55" s="1"/>
      <c r="K55" s="1"/>
      <c r="L55" s="20"/>
      <c r="M55" s="1"/>
    </row>
    <row r="56" spans="2:13" ht="12.75">
      <c r="B56" s="58" t="s">
        <v>538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4" ht="12.75">
      <c r="A57" s="113" t="s">
        <v>110</v>
      </c>
      <c r="B57" s="112" t="s">
        <v>440</v>
      </c>
      <c r="C57" s="112" t="s">
        <v>408</v>
      </c>
      <c r="D57" s="113" t="s">
        <v>179</v>
      </c>
      <c r="E57" s="113" t="s">
        <v>178</v>
      </c>
      <c r="F57" s="113" t="s">
        <v>186</v>
      </c>
      <c r="G57" s="113" t="s">
        <v>168</v>
      </c>
      <c r="H57" s="113" t="s">
        <v>169</v>
      </c>
      <c r="I57" s="113" t="s">
        <v>177</v>
      </c>
      <c r="J57" s="113" t="s">
        <v>173</v>
      </c>
      <c r="K57" s="113" t="s">
        <v>169</v>
      </c>
      <c r="L57" s="114" t="s">
        <v>539</v>
      </c>
      <c r="M57" s="115" t="s">
        <v>452</v>
      </c>
      <c r="N57" s="1" t="s">
        <v>422</v>
      </c>
    </row>
    <row r="58" spans="1:14" ht="12.75">
      <c r="A58" s="113" t="s">
        <v>116</v>
      </c>
      <c r="B58" s="112" t="s">
        <v>445</v>
      </c>
      <c r="C58" s="112" t="s">
        <v>432</v>
      </c>
      <c r="D58" s="113" t="s">
        <v>409</v>
      </c>
      <c r="E58" s="113" t="s">
        <v>172</v>
      </c>
      <c r="F58" s="113" t="s">
        <v>180</v>
      </c>
      <c r="G58" s="113" t="s">
        <v>176</v>
      </c>
      <c r="H58" s="113" t="s">
        <v>169</v>
      </c>
      <c r="I58" s="113" t="s">
        <v>172</v>
      </c>
      <c r="J58" s="113" t="s">
        <v>173</v>
      </c>
      <c r="K58" s="113" t="s">
        <v>177</v>
      </c>
      <c r="L58" s="114" t="s">
        <v>540</v>
      </c>
      <c r="M58" s="115" t="s">
        <v>507</v>
      </c>
      <c r="N58" s="1" t="s">
        <v>422</v>
      </c>
    </row>
    <row r="59" spans="1:14" ht="12.75">
      <c r="A59" s="124"/>
      <c r="B59" s="27"/>
      <c r="C59" s="27"/>
      <c r="D59" s="124"/>
      <c r="E59" s="124"/>
      <c r="F59" s="124"/>
      <c r="G59" s="124"/>
      <c r="H59" s="124"/>
      <c r="I59" s="124"/>
      <c r="J59" s="124"/>
      <c r="K59" s="124"/>
      <c r="L59" s="125"/>
      <c r="M59" s="124"/>
      <c r="N59" s="1"/>
    </row>
    <row r="60" ht="12.75">
      <c r="B60" s="58" t="s">
        <v>163</v>
      </c>
    </row>
    <row r="61" spans="1:14" ht="12.75">
      <c r="A61">
        <v>1</v>
      </c>
      <c r="B61" s="112" t="s">
        <v>542</v>
      </c>
      <c r="C61" s="112" t="s">
        <v>408</v>
      </c>
      <c r="D61" s="113" t="s">
        <v>186</v>
      </c>
      <c r="E61" s="113" t="s">
        <v>176</v>
      </c>
      <c r="F61" s="113" t="s">
        <v>170</v>
      </c>
      <c r="G61" s="113" t="s">
        <v>176</v>
      </c>
      <c r="H61" s="113" t="s">
        <v>177</v>
      </c>
      <c r="I61" s="113" t="s">
        <v>177</v>
      </c>
      <c r="J61" s="113" t="s">
        <v>179</v>
      </c>
      <c r="K61" s="113" t="s">
        <v>177</v>
      </c>
      <c r="L61" s="114" t="s">
        <v>543</v>
      </c>
      <c r="M61" s="70" t="s">
        <v>480</v>
      </c>
      <c r="N61" s="1" t="s">
        <v>422</v>
      </c>
    </row>
    <row r="62" spans="1:14" ht="12.75">
      <c r="A62">
        <v>2</v>
      </c>
      <c r="B62" s="112" t="s">
        <v>460</v>
      </c>
      <c r="C62" s="112" t="s">
        <v>461</v>
      </c>
      <c r="D62" s="113" t="s">
        <v>409</v>
      </c>
      <c r="E62" s="113" t="s">
        <v>171</v>
      </c>
      <c r="F62" s="113" t="s">
        <v>172</v>
      </c>
      <c r="G62" s="113" t="s">
        <v>176</v>
      </c>
      <c r="H62" s="113" t="s">
        <v>173</v>
      </c>
      <c r="I62" s="113" t="s">
        <v>173</v>
      </c>
      <c r="J62" s="113" t="s">
        <v>173</v>
      </c>
      <c r="K62" s="113" t="s">
        <v>177</v>
      </c>
      <c r="L62" s="114" t="s">
        <v>544</v>
      </c>
      <c r="M62" s="70" t="s">
        <v>507</v>
      </c>
      <c r="N62" s="1" t="s">
        <v>422</v>
      </c>
    </row>
    <row r="63" spans="1:14" ht="12.75">
      <c r="A63">
        <v>3</v>
      </c>
      <c r="B63" s="112" t="s">
        <v>456</v>
      </c>
      <c r="C63" s="112" t="s">
        <v>419</v>
      </c>
      <c r="D63" s="113" t="s">
        <v>172</v>
      </c>
      <c r="E63" s="113" t="s">
        <v>180</v>
      </c>
      <c r="F63" s="113" t="s">
        <v>186</v>
      </c>
      <c r="G63" s="113" t="s">
        <v>171</v>
      </c>
      <c r="H63" s="113" t="s">
        <v>171</v>
      </c>
      <c r="I63" s="113" t="s">
        <v>177</v>
      </c>
      <c r="J63" s="113" t="s">
        <v>176</v>
      </c>
      <c r="K63" s="113" t="s">
        <v>177</v>
      </c>
      <c r="L63" s="114" t="s">
        <v>545</v>
      </c>
      <c r="M63" s="70" t="s">
        <v>476</v>
      </c>
      <c r="N63" s="1" t="s">
        <v>422</v>
      </c>
    </row>
    <row r="64" spans="1:14" ht="12.75">
      <c r="A64">
        <v>4</v>
      </c>
      <c r="B64" s="112" t="s">
        <v>546</v>
      </c>
      <c r="C64" s="112" t="s">
        <v>461</v>
      </c>
      <c r="D64" s="113" t="s">
        <v>172</v>
      </c>
      <c r="E64" s="113" t="s">
        <v>185</v>
      </c>
      <c r="F64" s="113" t="s">
        <v>181</v>
      </c>
      <c r="G64" s="113" t="s">
        <v>176</v>
      </c>
      <c r="H64" s="113" t="s">
        <v>177</v>
      </c>
      <c r="I64" s="113" t="s">
        <v>172</v>
      </c>
      <c r="J64" s="113" t="s">
        <v>173</v>
      </c>
      <c r="K64" s="113" t="s">
        <v>176</v>
      </c>
      <c r="L64" s="114" t="s">
        <v>547</v>
      </c>
      <c r="M64" s="70" t="s">
        <v>463</v>
      </c>
      <c r="N64" s="1" t="s">
        <v>422</v>
      </c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2.75">
      <c r="B66" s="58" t="s">
        <v>164</v>
      </c>
    </row>
    <row r="67" spans="1:14" ht="12.75">
      <c r="A67" s="112" t="s">
        <v>406</v>
      </c>
      <c r="B67" s="112" t="s">
        <v>479</v>
      </c>
      <c r="C67" s="112" t="s">
        <v>425</v>
      </c>
      <c r="D67" s="113" t="s">
        <v>409</v>
      </c>
      <c r="E67" s="113" t="s">
        <v>168</v>
      </c>
      <c r="F67" s="113" t="s">
        <v>186</v>
      </c>
      <c r="G67" s="113" t="s">
        <v>176</v>
      </c>
      <c r="H67" s="113" t="s">
        <v>177</v>
      </c>
      <c r="I67" s="113" t="s">
        <v>177</v>
      </c>
      <c r="J67" s="113" t="s">
        <v>177</v>
      </c>
      <c r="K67" s="113" t="s">
        <v>177</v>
      </c>
      <c r="L67" s="114" t="s">
        <v>475</v>
      </c>
      <c r="M67" s="70" t="s">
        <v>449</v>
      </c>
      <c r="N67" s="1" t="s">
        <v>470</v>
      </c>
    </row>
    <row r="68" spans="1:14" ht="12.75">
      <c r="A68" s="112" t="s">
        <v>417</v>
      </c>
      <c r="B68" s="112" t="s">
        <v>513</v>
      </c>
      <c r="C68" s="112" t="s">
        <v>461</v>
      </c>
      <c r="D68" s="113" t="s">
        <v>409</v>
      </c>
      <c r="E68" s="113" t="s">
        <v>168</v>
      </c>
      <c r="F68" s="113" t="s">
        <v>186</v>
      </c>
      <c r="G68" s="113" t="s">
        <v>176</v>
      </c>
      <c r="H68" s="113" t="s">
        <v>177</v>
      </c>
      <c r="I68" s="113" t="s">
        <v>177</v>
      </c>
      <c r="J68" s="113" t="s">
        <v>177</v>
      </c>
      <c r="K68" s="113" t="s">
        <v>177</v>
      </c>
      <c r="L68" s="114" t="s">
        <v>475</v>
      </c>
      <c r="M68" s="70" t="s">
        <v>517</v>
      </c>
      <c r="N68" s="1" t="s">
        <v>470</v>
      </c>
    </row>
    <row r="69" spans="1:14" ht="12.75">
      <c r="A69" s="112" t="s">
        <v>423</v>
      </c>
      <c r="B69" s="112" t="s">
        <v>473</v>
      </c>
      <c r="C69" s="112" t="s">
        <v>408</v>
      </c>
      <c r="D69" s="113" t="s">
        <v>409</v>
      </c>
      <c r="E69" s="113" t="s">
        <v>171</v>
      </c>
      <c r="F69" s="113" t="s">
        <v>186</v>
      </c>
      <c r="G69" s="113" t="s">
        <v>176</v>
      </c>
      <c r="H69" s="113" t="s">
        <v>177</v>
      </c>
      <c r="I69" s="113" t="s">
        <v>177</v>
      </c>
      <c r="J69" s="113" t="s">
        <v>177</v>
      </c>
      <c r="K69" s="113" t="s">
        <v>177</v>
      </c>
      <c r="L69" s="114" t="s">
        <v>415</v>
      </c>
      <c r="M69" s="70" t="s">
        <v>442</v>
      </c>
      <c r="N69" s="1" t="s">
        <v>412</v>
      </c>
    </row>
    <row r="70" spans="1:14" ht="12.75">
      <c r="A70" s="112" t="s">
        <v>428</v>
      </c>
      <c r="B70" s="112" t="s">
        <v>482</v>
      </c>
      <c r="C70" s="112" t="s">
        <v>419</v>
      </c>
      <c r="D70" s="113" t="s">
        <v>178</v>
      </c>
      <c r="E70" s="113" t="s">
        <v>171</v>
      </c>
      <c r="F70" s="113" t="s">
        <v>181</v>
      </c>
      <c r="G70" s="113" t="s">
        <v>171</v>
      </c>
      <c r="H70" s="113" t="s">
        <v>177</v>
      </c>
      <c r="I70" s="113" t="s">
        <v>177</v>
      </c>
      <c r="J70" s="113" t="s">
        <v>169</v>
      </c>
      <c r="K70" s="113" t="s">
        <v>169</v>
      </c>
      <c r="L70" s="114" t="s">
        <v>420</v>
      </c>
      <c r="M70" s="70" t="s">
        <v>480</v>
      </c>
      <c r="N70" s="1" t="s">
        <v>412</v>
      </c>
    </row>
    <row r="71" spans="1:14" ht="12.75">
      <c r="A71" s="112" t="s">
        <v>459</v>
      </c>
      <c r="B71" s="112" t="s">
        <v>494</v>
      </c>
      <c r="C71" s="112" t="s">
        <v>432</v>
      </c>
      <c r="D71" s="113" t="s">
        <v>409</v>
      </c>
      <c r="E71" s="113" t="s">
        <v>176</v>
      </c>
      <c r="F71" s="113" t="s">
        <v>170</v>
      </c>
      <c r="G71" s="113" t="s">
        <v>178</v>
      </c>
      <c r="H71" s="113" t="s">
        <v>177</v>
      </c>
      <c r="I71" s="113" t="s">
        <v>177</v>
      </c>
      <c r="J71" s="113" t="s">
        <v>173</v>
      </c>
      <c r="K71" s="113" t="s">
        <v>169</v>
      </c>
      <c r="L71" s="114" t="s">
        <v>516</v>
      </c>
      <c r="M71" s="70" t="s">
        <v>434</v>
      </c>
      <c r="N71" s="1" t="s">
        <v>422</v>
      </c>
    </row>
    <row r="72" spans="1:14" ht="12.75">
      <c r="A72" s="112" t="s">
        <v>464</v>
      </c>
      <c r="B72" s="112" t="s">
        <v>474</v>
      </c>
      <c r="C72" s="112" t="s">
        <v>425</v>
      </c>
      <c r="D72" s="113" t="s">
        <v>180</v>
      </c>
      <c r="E72" s="113" t="s">
        <v>187</v>
      </c>
      <c r="F72" s="113" t="s">
        <v>182</v>
      </c>
      <c r="G72" s="113" t="s">
        <v>174</v>
      </c>
      <c r="H72" s="113" t="s">
        <v>172</v>
      </c>
      <c r="I72" s="113" t="s">
        <v>173</v>
      </c>
      <c r="J72" s="113" t="s">
        <v>173</v>
      </c>
      <c r="K72" s="113" t="s">
        <v>180</v>
      </c>
      <c r="L72" s="114" t="s">
        <v>548</v>
      </c>
      <c r="M72" s="70" t="s">
        <v>437</v>
      </c>
      <c r="N72" s="1" t="s">
        <v>422</v>
      </c>
    </row>
    <row r="74" ht="12.75">
      <c r="B74" s="58" t="s">
        <v>165</v>
      </c>
    </row>
    <row r="75" spans="1:14" ht="12.75">
      <c r="A75" s="112" t="s">
        <v>406</v>
      </c>
      <c r="B75" s="112" t="s">
        <v>511</v>
      </c>
      <c r="C75" s="112" t="s">
        <v>408</v>
      </c>
      <c r="D75" s="113" t="s">
        <v>409</v>
      </c>
      <c r="E75" s="113" t="s">
        <v>168</v>
      </c>
      <c r="F75" s="113" t="s">
        <v>409</v>
      </c>
      <c r="G75" s="113" t="s">
        <v>168</v>
      </c>
      <c r="H75" s="113" t="s">
        <v>177</v>
      </c>
      <c r="I75" s="113" t="s">
        <v>177</v>
      </c>
      <c r="J75" s="113" t="s">
        <v>177</v>
      </c>
      <c r="K75" s="113" t="s">
        <v>177</v>
      </c>
      <c r="L75" s="114" t="s">
        <v>512</v>
      </c>
      <c r="M75" s="115" t="s">
        <v>452</v>
      </c>
      <c r="N75" s="1" t="s">
        <v>470</v>
      </c>
    </row>
    <row r="76" spans="1:14" ht="12.75">
      <c r="A76" s="112" t="s">
        <v>417</v>
      </c>
      <c r="B76" s="112" t="s">
        <v>513</v>
      </c>
      <c r="C76" s="112" t="s">
        <v>461</v>
      </c>
      <c r="D76" s="113" t="s">
        <v>181</v>
      </c>
      <c r="E76" s="113" t="s">
        <v>168</v>
      </c>
      <c r="F76" s="113" t="s">
        <v>409</v>
      </c>
      <c r="G76" s="113" t="s">
        <v>168</v>
      </c>
      <c r="H76" s="113" t="s">
        <v>177</v>
      </c>
      <c r="I76" s="113" t="s">
        <v>177</v>
      </c>
      <c r="J76" s="113" t="s">
        <v>169</v>
      </c>
      <c r="K76" s="113" t="s">
        <v>177</v>
      </c>
      <c r="L76" s="114" t="s">
        <v>472</v>
      </c>
      <c r="M76" s="115" t="s">
        <v>449</v>
      </c>
      <c r="N76" s="1" t="s">
        <v>470</v>
      </c>
    </row>
    <row r="77" spans="1:14" ht="12.75">
      <c r="A77" s="112" t="s">
        <v>423</v>
      </c>
      <c r="B77" s="112" t="s">
        <v>514</v>
      </c>
      <c r="C77" s="112" t="s">
        <v>408</v>
      </c>
      <c r="D77" s="113" t="s">
        <v>409</v>
      </c>
      <c r="E77" s="113" t="s">
        <v>168</v>
      </c>
      <c r="F77" s="113" t="s">
        <v>181</v>
      </c>
      <c r="G77" s="113" t="s">
        <v>176</v>
      </c>
      <c r="H77" s="113" t="s">
        <v>169</v>
      </c>
      <c r="I77" s="113" t="s">
        <v>177</v>
      </c>
      <c r="J77" s="113" t="s">
        <v>177</v>
      </c>
      <c r="K77" s="113" t="s">
        <v>169</v>
      </c>
      <c r="L77" s="114" t="s">
        <v>478</v>
      </c>
      <c r="M77" s="115" t="s">
        <v>507</v>
      </c>
      <c r="N77" s="1" t="s">
        <v>412</v>
      </c>
    </row>
    <row r="78" spans="1:14" ht="12.75">
      <c r="A78" s="112" t="s">
        <v>428</v>
      </c>
      <c r="B78" s="112" t="s">
        <v>515</v>
      </c>
      <c r="C78" s="112" t="s">
        <v>419</v>
      </c>
      <c r="D78" s="113" t="s">
        <v>186</v>
      </c>
      <c r="E78" s="113" t="s">
        <v>171</v>
      </c>
      <c r="F78" s="113" t="s">
        <v>170</v>
      </c>
      <c r="G78" s="113" t="s">
        <v>172</v>
      </c>
      <c r="H78" s="113" t="s">
        <v>177</v>
      </c>
      <c r="I78" s="113" t="s">
        <v>173</v>
      </c>
      <c r="J78" s="113" t="s">
        <v>173</v>
      </c>
      <c r="K78" s="113" t="s">
        <v>177</v>
      </c>
      <c r="L78" s="114" t="s">
        <v>516</v>
      </c>
      <c r="M78" s="115" t="s">
        <v>517</v>
      </c>
      <c r="N78" s="1" t="s">
        <v>422</v>
      </c>
    </row>
    <row r="79" spans="1:14" ht="12.75">
      <c r="A79" s="112" t="s">
        <v>459</v>
      </c>
      <c r="B79" s="112" t="s">
        <v>518</v>
      </c>
      <c r="C79" s="112" t="s">
        <v>432</v>
      </c>
      <c r="D79" s="113" t="s">
        <v>409</v>
      </c>
      <c r="E79" s="113" t="s">
        <v>182</v>
      </c>
      <c r="F79" s="113" t="s">
        <v>180</v>
      </c>
      <c r="G79" s="113" t="s">
        <v>176</v>
      </c>
      <c r="H79" s="113" t="s">
        <v>172</v>
      </c>
      <c r="I79" s="113" t="s">
        <v>173</v>
      </c>
      <c r="J79" s="113" t="s">
        <v>180</v>
      </c>
      <c r="K79" s="113" t="s">
        <v>177</v>
      </c>
      <c r="L79" s="114" t="s">
        <v>506</v>
      </c>
      <c r="M79" s="115" t="s">
        <v>416</v>
      </c>
      <c r="N79" s="1" t="s">
        <v>422</v>
      </c>
    </row>
    <row r="81" ht="12.75">
      <c r="B81" s="58" t="s">
        <v>166</v>
      </c>
    </row>
    <row r="83" spans="1:13" ht="12.75">
      <c r="A83" s="112" t="s">
        <v>406</v>
      </c>
      <c r="B83" s="112" t="s">
        <v>519</v>
      </c>
      <c r="C83" s="112" t="s">
        <v>432</v>
      </c>
      <c r="D83" s="113" t="s">
        <v>181</v>
      </c>
      <c r="E83" s="113" t="s">
        <v>168</v>
      </c>
      <c r="F83" s="113" t="s">
        <v>409</v>
      </c>
      <c r="G83" s="113" t="s">
        <v>176</v>
      </c>
      <c r="H83" s="113" t="s">
        <v>169</v>
      </c>
      <c r="I83" s="113" t="s">
        <v>169</v>
      </c>
      <c r="J83" s="113" t="s">
        <v>169</v>
      </c>
      <c r="K83" s="113" t="s">
        <v>177</v>
      </c>
      <c r="L83" s="114" t="s">
        <v>436</v>
      </c>
      <c r="M83" s="115" t="s">
        <v>437</v>
      </c>
    </row>
    <row r="84" spans="1:13" ht="12.75">
      <c r="A84" s="112" t="s">
        <v>417</v>
      </c>
      <c r="B84" s="112" t="s">
        <v>520</v>
      </c>
      <c r="C84" s="112" t="s">
        <v>419</v>
      </c>
      <c r="D84" s="113" t="s">
        <v>409</v>
      </c>
      <c r="E84" s="113" t="s">
        <v>176</v>
      </c>
      <c r="F84" s="113" t="s">
        <v>186</v>
      </c>
      <c r="G84" s="113" t="s">
        <v>176</v>
      </c>
      <c r="H84" s="113" t="s">
        <v>177</v>
      </c>
      <c r="I84" s="113" t="s">
        <v>177</v>
      </c>
      <c r="J84" s="113" t="s">
        <v>177</v>
      </c>
      <c r="K84" s="113" t="s">
        <v>169</v>
      </c>
      <c r="L84" s="114" t="s">
        <v>521</v>
      </c>
      <c r="M84" s="115" t="s">
        <v>507</v>
      </c>
    </row>
    <row r="85" spans="1:13" ht="12.75">
      <c r="A85" s="112" t="s">
        <v>423</v>
      </c>
      <c r="B85" s="112" t="s">
        <v>522</v>
      </c>
      <c r="C85" s="112" t="s">
        <v>419</v>
      </c>
      <c r="D85" s="113" t="s">
        <v>409</v>
      </c>
      <c r="E85" s="113" t="s">
        <v>176</v>
      </c>
      <c r="F85" s="113" t="s">
        <v>179</v>
      </c>
      <c r="G85" s="113" t="s">
        <v>176</v>
      </c>
      <c r="H85" s="113" t="s">
        <v>177</v>
      </c>
      <c r="I85" s="113" t="s">
        <v>173</v>
      </c>
      <c r="J85" s="113" t="s">
        <v>169</v>
      </c>
      <c r="K85" s="113" t="s">
        <v>169</v>
      </c>
      <c r="L85" s="114" t="s">
        <v>516</v>
      </c>
      <c r="M85" s="115" t="s">
        <v>421</v>
      </c>
    </row>
    <row r="86" spans="1:13" ht="12.75">
      <c r="A86" s="112" t="s">
        <v>428</v>
      </c>
      <c r="B86" s="112" t="s">
        <v>523</v>
      </c>
      <c r="C86" s="112" t="s">
        <v>461</v>
      </c>
      <c r="D86" s="113" t="s">
        <v>409</v>
      </c>
      <c r="E86" s="113" t="s">
        <v>171</v>
      </c>
      <c r="F86" s="113" t="s">
        <v>173</v>
      </c>
      <c r="G86" s="113" t="s">
        <v>176</v>
      </c>
      <c r="H86" s="113" t="s">
        <v>177</v>
      </c>
      <c r="I86" s="113" t="s">
        <v>169</v>
      </c>
      <c r="J86" s="113" t="s">
        <v>172</v>
      </c>
      <c r="K86" s="113" t="s">
        <v>173</v>
      </c>
      <c r="L86" s="114" t="s">
        <v>524</v>
      </c>
      <c r="M86" s="115" t="s">
        <v>416</v>
      </c>
    </row>
    <row r="87" spans="1:13" ht="12.75">
      <c r="A87" s="112" t="s">
        <v>459</v>
      </c>
      <c r="B87" s="112" t="s">
        <v>525</v>
      </c>
      <c r="C87" s="112" t="s">
        <v>419</v>
      </c>
      <c r="D87" s="113" t="s">
        <v>179</v>
      </c>
      <c r="E87" s="113" t="s">
        <v>171</v>
      </c>
      <c r="F87" s="113" t="s">
        <v>173</v>
      </c>
      <c r="G87" s="113" t="s">
        <v>176</v>
      </c>
      <c r="H87" s="113" t="s">
        <v>172</v>
      </c>
      <c r="I87" s="113" t="s">
        <v>177</v>
      </c>
      <c r="J87" s="113" t="s">
        <v>177</v>
      </c>
      <c r="K87" s="113" t="s">
        <v>177</v>
      </c>
      <c r="L87" s="114" t="s">
        <v>526</v>
      </c>
      <c r="M87" s="115" t="s">
        <v>416</v>
      </c>
    </row>
    <row r="88" spans="1:13" ht="12.75">
      <c r="A88" s="112" t="s">
        <v>464</v>
      </c>
      <c r="B88" s="112" t="s">
        <v>527</v>
      </c>
      <c r="C88" s="112" t="s">
        <v>425</v>
      </c>
      <c r="D88" s="113" t="s">
        <v>172</v>
      </c>
      <c r="E88" s="113" t="s">
        <v>176</v>
      </c>
      <c r="F88" s="113" t="s">
        <v>179</v>
      </c>
      <c r="G88" s="113" t="s">
        <v>182</v>
      </c>
      <c r="H88" s="113" t="s">
        <v>177</v>
      </c>
      <c r="I88" s="113" t="s">
        <v>173</v>
      </c>
      <c r="J88" s="113" t="s">
        <v>177</v>
      </c>
      <c r="K88" s="113" t="s">
        <v>173</v>
      </c>
      <c r="L88" s="114" t="s">
        <v>528</v>
      </c>
      <c r="M88" s="115" t="s">
        <v>452</v>
      </c>
    </row>
    <row r="89" spans="1:13" ht="12.75">
      <c r="A89" s="112" t="s">
        <v>481</v>
      </c>
      <c r="B89" s="112" t="s">
        <v>529</v>
      </c>
      <c r="C89" s="123" t="s">
        <v>425</v>
      </c>
      <c r="D89" s="113" t="s">
        <v>180</v>
      </c>
      <c r="E89" s="113" t="s">
        <v>182</v>
      </c>
      <c r="F89" s="113" t="s">
        <v>180</v>
      </c>
      <c r="G89" s="113" t="s">
        <v>182</v>
      </c>
      <c r="H89" s="113" t="s">
        <v>169</v>
      </c>
      <c r="I89" s="113" t="s">
        <v>169</v>
      </c>
      <c r="J89" s="113" t="s">
        <v>173</v>
      </c>
      <c r="K89" s="113" t="s">
        <v>173</v>
      </c>
      <c r="L89" s="114" t="s">
        <v>430</v>
      </c>
      <c r="M89" s="115" t="s">
        <v>437</v>
      </c>
    </row>
    <row r="90" spans="1:13" ht="12.75">
      <c r="A90" s="112" t="s">
        <v>484</v>
      </c>
      <c r="B90" s="112" t="s">
        <v>530</v>
      </c>
      <c r="C90" s="112" t="s">
        <v>461</v>
      </c>
      <c r="D90" s="113" t="s">
        <v>182</v>
      </c>
      <c r="E90" s="113" t="s">
        <v>182</v>
      </c>
      <c r="F90" s="113" t="s">
        <v>182</v>
      </c>
      <c r="G90" s="113" t="s">
        <v>182</v>
      </c>
      <c r="H90" s="113" t="s">
        <v>169</v>
      </c>
      <c r="I90" s="113" t="s">
        <v>176</v>
      </c>
      <c r="J90" s="113" t="s">
        <v>182</v>
      </c>
      <c r="K90" s="113" t="s">
        <v>176</v>
      </c>
      <c r="L90" s="114" t="s">
        <v>531</v>
      </c>
      <c r="M90" s="115" t="s">
        <v>437</v>
      </c>
    </row>
    <row r="91" spans="1:13" ht="12.75">
      <c r="A91" s="112" t="s">
        <v>486</v>
      </c>
      <c r="B91" s="112" t="s">
        <v>532</v>
      </c>
      <c r="C91" s="112" t="s">
        <v>408</v>
      </c>
      <c r="D91" s="113" t="s">
        <v>185</v>
      </c>
      <c r="E91" s="113" t="s">
        <v>174</v>
      </c>
      <c r="F91" s="113" t="s">
        <v>182</v>
      </c>
      <c r="G91" s="113" t="s">
        <v>187</v>
      </c>
      <c r="H91" s="113" t="s">
        <v>176</v>
      </c>
      <c r="I91" s="113" t="s">
        <v>180</v>
      </c>
      <c r="J91" s="113" t="s">
        <v>182</v>
      </c>
      <c r="K91" s="113" t="s">
        <v>179</v>
      </c>
      <c r="L91" s="114" t="s">
        <v>533</v>
      </c>
      <c r="M91" s="115" t="s">
        <v>507</v>
      </c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58" t="s">
        <v>167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>
        <v>1</v>
      </c>
      <c r="B94" s="112" t="s">
        <v>534</v>
      </c>
      <c r="C94" s="112" t="s">
        <v>425</v>
      </c>
      <c r="D94" s="113" t="s">
        <v>186</v>
      </c>
      <c r="E94" s="113" t="s">
        <v>171</v>
      </c>
      <c r="F94" s="113" t="s">
        <v>179</v>
      </c>
      <c r="G94" s="113" t="s">
        <v>182</v>
      </c>
      <c r="H94" s="113" t="s">
        <v>180</v>
      </c>
      <c r="I94" s="113" t="s">
        <v>182</v>
      </c>
      <c r="J94" s="113" t="s">
        <v>187</v>
      </c>
      <c r="K94" s="113" t="s">
        <v>169</v>
      </c>
      <c r="L94" s="114" t="s">
        <v>535</v>
      </c>
      <c r="M94" s="115" t="s">
        <v>463</v>
      </c>
    </row>
    <row r="96" spans="1:14" ht="12.75">
      <c r="A96" s="58" t="s">
        <v>549</v>
      </c>
      <c r="B96" s="5"/>
      <c r="C96" s="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5"/>
    </row>
    <row r="97" spans="1:14" ht="12.75">
      <c r="A97" s="112" t="s">
        <v>406</v>
      </c>
      <c r="B97" s="112" t="s">
        <v>550</v>
      </c>
      <c r="C97" s="112" t="s">
        <v>408</v>
      </c>
      <c r="D97" s="113" t="s">
        <v>181</v>
      </c>
      <c r="E97" s="113" t="s">
        <v>176</v>
      </c>
      <c r="F97" s="113" t="s">
        <v>173</v>
      </c>
      <c r="G97" s="113" t="s">
        <v>176</v>
      </c>
      <c r="H97" s="113" t="s">
        <v>169</v>
      </c>
      <c r="I97" s="113" t="s">
        <v>169</v>
      </c>
      <c r="J97" s="113" t="s">
        <v>173</v>
      </c>
      <c r="K97" s="113" t="s">
        <v>169</v>
      </c>
      <c r="L97" s="114" t="s">
        <v>454</v>
      </c>
      <c r="M97" s="70" t="s">
        <v>442</v>
      </c>
      <c r="N97" s="1" t="s">
        <v>422</v>
      </c>
    </row>
    <row r="98" spans="1:14" ht="12.75">
      <c r="A98" s="112" t="s">
        <v>417</v>
      </c>
      <c r="B98" s="112" t="s">
        <v>522</v>
      </c>
      <c r="C98" s="112" t="s">
        <v>419</v>
      </c>
      <c r="D98" s="113" t="s">
        <v>170</v>
      </c>
      <c r="E98" s="113" t="s">
        <v>171</v>
      </c>
      <c r="F98" s="113" t="s">
        <v>172</v>
      </c>
      <c r="G98" s="113" t="s">
        <v>182</v>
      </c>
      <c r="H98" s="113" t="s">
        <v>177</v>
      </c>
      <c r="I98" s="113" t="s">
        <v>173</v>
      </c>
      <c r="J98" s="113" t="s">
        <v>169</v>
      </c>
      <c r="K98" s="113" t="s">
        <v>169</v>
      </c>
      <c r="L98" s="114" t="s">
        <v>551</v>
      </c>
      <c r="M98" s="70" t="s">
        <v>480</v>
      </c>
      <c r="N98" s="1" t="s">
        <v>422</v>
      </c>
    </row>
    <row r="99" spans="1:14" ht="12.75">
      <c r="A99" s="58"/>
      <c r="B99" s="5"/>
      <c r="C99" s="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5"/>
    </row>
    <row r="100" spans="1:14" ht="12.75">
      <c r="A100" s="58" t="s">
        <v>552</v>
      </c>
      <c r="B100" s="5"/>
      <c r="C100" s="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5"/>
    </row>
    <row r="101" spans="1:14" ht="12.75">
      <c r="A101" s="112" t="s">
        <v>406</v>
      </c>
      <c r="B101" s="112" t="s">
        <v>519</v>
      </c>
      <c r="C101" s="112" t="s">
        <v>432</v>
      </c>
      <c r="D101" s="113" t="s">
        <v>170</v>
      </c>
      <c r="E101" s="113" t="s">
        <v>171</v>
      </c>
      <c r="F101" s="113" t="s">
        <v>186</v>
      </c>
      <c r="G101" s="113" t="s">
        <v>172</v>
      </c>
      <c r="H101" s="113" t="s">
        <v>177</v>
      </c>
      <c r="I101" s="113" t="s">
        <v>169</v>
      </c>
      <c r="J101" s="113" t="s">
        <v>177</v>
      </c>
      <c r="K101" s="113" t="s">
        <v>177</v>
      </c>
      <c r="L101" s="114" t="s">
        <v>553</v>
      </c>
      <c r="M101" s="70" t="s">
        <v>452</v>
      </c>
      <c r="N101" s="1"/>
    </row>
    <row r="102" spans="1:14" ht="12.75">
      <c r="A102" s="112" t="s">
        <v>417</v>
      </c>
      <c r="B102" s="112" t="s">
        <v>520</v>
      </c>
      <c r="C102" s="112" t="s">
        <v>419</v>
      </c>
      <c r="D102" s="113" t="s">
        <v>173</v>
      </c>
      <c r="E102" s="113" t="s">
        <v>176</v>
      </c>
      <c r="F102" s="113" t="s">
        <v>409</v>
      </c>
      <c r="G102" s="113" t="s">
        <v>176</v>
      </c>
      <c r="H102" s="113" t="s">
        <v>176</v>
      </c>
      <c r="I102" s="113" t="s">
        <v>169</v>
      </c>
      <c r="J102" s="113" t="s">
        <v>169</v>
      </c>
      <c r="K102" s="113" t="s">
        <v>169</v>
      </c>
      <c r="L102" s="114" t="s">
        <v>524</v>
      </c>
      <c r="M102" s="70" t="s">
        <v>504</v>
      </c>
      <c r="N102" s="1" t="s">
        <v>422</v>
      </c>
    </row>
    <row r="103" spans="1:14" ht="12.75">
      <c r="A103" s="112" t="s">
        <v>459</v>
      </c>
      <c r="B103" s="112" t="s">
        <v>529</v>
      </c>
      <c r="C103" s="112" t="s">
        <v>425</v>
      </c>
      <c r="D103" s="113" t="s">
        <v>173</v>
      </c>
      <c r="E103" s="113" t="s">
        <v>176</v>
      </c>
      <c r="F103" s="113" t="s">
        <v>180</v>
      </c>
      <c r="G103" s="113" t="s">
        <v>172</v>
      </c>
      <c r="H103" s="113" t="s">
        <v>169</v>
      </c>
      <c r="I103" s="113" t="s">
        <v>177</v>
      </c>
      <c r="J103" s="113" t="s">
        <v>180</v>
      </c>
      <c r="K103" s="113" t="s">
        <v>169</v>
      </c>
      <c r="L103" s="114" t="s">
        <v>528</v>
      </c>
      <c r="M103" s="70" t="s">
        <v>480</v>
      </c>
      <c r="N103" s="1" t="s">
        <v>422</v>
      </c>
    </row>
    <row r="104" spans="1:14" ht="12.75">
      <c r="A104" s="112" t="s">
        <v>464</v>
      </c>
      <c r="B104" s="112" t="s">
        <v>525</v>
      </c>
      <c r="C104" s="112" t="s">
        <v>419</v>
      </c>
      <c r="D104" s="113" t="s">
        <v>186</v>
      </c>
      <c r="E104" s="113" t="s">
        <v>171</v>
      </c>
      <c r="F104" s="113" t="s">
        <v>180</v>
      </c>
      <c r="G104" s="113" t="s">
        <v>178</v>
      </c>
      <c r="H104" s="113" t="s">
        <v>173</v>
      </c>
      <c r="I104" s="113" t="s">
        <v>169</v>
      </c>
      <c r="J104" s="113" t="s">
        <v>180</v>
      </c>
      <c r="K104" s="113" t="s">
        <v>173</v>
      </c>
      <c r="L104" s="114" t="s">
        <v>554</v>
      </c>
      <c r="M104" s="70" t="s">
        <v>504</v>
      </c>
      <c r="N104" s="1" t="s">
        <v>422</v>
      </c>
    </row>
    <row r="105" spans="1:14" ht="12.75">
      <c r="A105" s="112" t="s">
        <v>481</v>
      </c>
      <c r="B105" s="112" t="s">
        <v>523</v>
      </c>
      <c r="C105" s="112" t="s">
        <v>461</v>
      </c>
      <c r="D105" s="113" t="s">
        <v>173</v>
      </c>
      <c r="E105" s="113" t="s">
        <v>178</v>
      </c>
      <c r="F105" s="113" t="s">
        <v>186</v>
      </c>
      <c r="G105" s="113" t="s">
        <v>176</v>
      </c>
      <c r="H105" s="113" t="s">
        <v>172</v>
      </c>
      <c r="I105" s="113" t="s">
        <v>169</v>
      </c>
      <c r="J105" s="113" t="s">
        <v>178</v>
      </c>
      <c r="K105" s="113" t="s">
        <v>172</v>
      </c>
      <c r="L105" s="114" t="s">
        <v>426</v>
      </c>
      <c r="M105" s="70" t="s">
        <v>427</v>
      </c>
      <c r="N105" s="1" t="s">
        <v>422</v>
      </c>
    </row>
    <row r="106" spans="4:13" ht="12.75">
      <c r="D106" s="7"/>
      <c r="E106" s="7"/>
      <c r="F106" s="7"/>
      <c r="G106" s="7"/>
      <c r="H106" s="7"/>
      <c r="I106" s="7"/>
      <c r="J106" s="7"/>
      <c r="K106" s="7"/>
      <c r="L106" s="14"/>
      <c r="M106" s="7"/>
    </row>
    <row r="107" spans="1:9" ht="12.75">
      <c r="A107" s="58" t="s">
        <v>600</v>
      </c>
      <c r="B107" s="5"/>
      <c r="C107" s="5"/>
      <c r="D107" s="5"/>
      <c r="E107" s="6"/>
      <c r="F107" s="14"/>
      <c r="G107" s="7"/>
      <c r="H107" s="7"/>
      <c r="I107" s="7"/>
    </row>
    <row r="108" spans="1:9" ht="12.75">
      <c r="A108" s="58" t="s">
        <v>601</v>
      </c>
      <c r="B108" s="127" t="s">
        <v>602</v>
      </c>
      <c r="C108" s="5"/>
      <c r="D108" s="5"/>
      <c r="E108" s="6"/>
      <c r="F108" s="14"/>
      <c r="G108" s="7"/>
      <c r="H108" s="7"/>
      <c r="I108" s="7"/>
    </row>
    <row r="109" spans="2:9" ht="12.75">
      <c r="B109" s="7"/>
      <c r="D109" s="1" t="s">
        <v>431</v>
      </c>
      <c r="E109" s="72" t="s">
        <v>432</v>
      </c>
      <c r="F109" s="127" t="s">
        <v>603</v>
      </c>
      <c r="G109" s="14">
        <v>26</v>
      </c>
      <c r="H109" s="7"/>
      <c r="I109" s="7"/>
    </row>
    <row r="110" spans="2:9" ht="12.75">
      <c r="B110" s="7"/>
      <c r="D110" s="1" t="s">
        <v>471</v>
      </c>
      <c r="E110" s="72" t="s">
        <v>432</v>
      </c>
      <c r="F110" s="127" t="s">
        <v>604</v>
      </c>
      <c r="G110" s="14">
        <v>26</v>
      </c>
      <c r="H110" s="7"/>
      <c r="I110" s="7"/>
    </row>
    <row r="111" spans="2:9" ht="12.75">
      <c r="B111" s="7"/>
      <c r="D111" s="1" t="s">
        <v>477</v>
      </c>
      <c r="E111" s="72" t="s">
        <v>432</v>
      </c>
      <c r="F111" s="127" t="s">
        <v>605</v>
      </c>
      <c r="G111" s="14">
        <v>23</v>
      </c>
      <c r="H111" s="7"/>
      <c r="I111" s="7"/>
    </row>
    <row r="112" spans="2:9" ht="12.75">
      <c r="B112" s="7"/>
      <c r="E112" s="2"/>
      <c r="F112" s="127" t="s">
        <v>606</v>
      </c>
      <c r="G112" s="14">
        <f>SUM(G109:G111)</f>
        <v>75</v>
      </c>
      <c r="H112" s="7"/>
      <c r="I112" s="7"/>
    </row>
    <row r="113" spans="1:9" ht="12.75">
      <c r="A113" s="58" t="s">
        <v>607</v>
      </c>
      <c r="B113" s="127" t="s">
        <v>608</v>
      </c>
      <c r="C113" s="5"/>
      <c r="D113" s="5"/>
      <c r="E113" s="6"/>
      <c r="F113" s="14"/>
      <c r="G113" s="14"/>
      <c r="H113" s="7"/>
      <c r="I113" s="7"/>
    </row>
    <row r="114" spans="2:9" ht="12.75">
      <c r="B114" s="7"/>
      <c r="D114" s="1" t="s">
        <v>473</v>
      </c>
      <c r="E114" s="72" t="s">
        <v>408</v>
      </c>
      <c r="F114" s="127" t="s">
        <v>604</v>
      </c>
      <c r="G114" s="14">
        <v>26</v>
      </c>
      <c r="H114" s="7"/>
      <c r="I114" s="7"/>
    </row>
    <row r="115" spans="2:9" ht="12.75">
      <c r="B115" s="7"/>
      <c r="D115" s="1" t="s">
        <v>407</v>
      </c>
      <c r="E115" s="72" t="s">
        <v>408</v>
      </c>
      <c r="F115" s="127" t="s">
        <v>609</v>
      </c>
      <c r="G115" s="14">
        <v>24</v>
      </c>
      <c r="H115" s="7"/>
      <c r="I115" s="7"/>
    </row>
    <row r="116" spans="2:9" ht="12.75">
      <c r="B116" s="7"/>
      <c r="D116" s="1" t="s">
        <v>414</v>
      </c>
      <c r="E116" s="72" t="s">
        <v>408</v>
      </c>
      <c r="F116" s="127" t="s">
        <v>610</v>
      </c>
      <c r="G116" s="14">
        <v>24</v>
      </c>
      <c r="H116" s="7"/>
      <c r="I116" s="7"/>
    </row>
    <row r="117" spans="2:9" ht="12.75">
      <c r="B117" s="7"/>
      <c r="E117" s="2"/>
      <c r="F117" s="127" t="s">
        <v>611</v>
      </c>
      <c r="G117" s="14">
        <f>SUM(G114:G116)</f>
        <v>74</v>
      </c>
      <c r="H117" s="7"/>
      <c r="I117" s="7"/>
    </row>
    <row r="118" spans="1:9" ht="12.75">
      <c r="A118" s="58" t="s">
        <v>612</v>
      </c>
      <c r="B118" s="127" t="s">
        <v>613</v>
      </c>
      <c r="C118" s="5"/>
      <c r="D118" s="5"/>
      <c r="E118" s="6"/>
      <c r="F118" s="14"/>
      <c r="G118" s="14"/>
      <c r="H118" s="7"/>
      <c r="I118" s="7"/>
    </row>
    <row r="119" spans="2:9" ht="12.75">
      <c r="B119" s="7"/>
      <c r="D119" s="1" t="s">
        <v>474</v>
      </c>
      <c r="E119" s="72" t="s">
        <v>425</v>
      </c>
      <c r="F119" s="14">
        <v>45</v>
      </c>
      <c r="G119" s="14">
        <v>25</v>
      </c>
      <c r="H119" s="7"/>
      <c r="I119" s="7"/>
    </row>
    <row r="120" spans="2:9" ht="12.75">
      <c r="B120" s="7"/>
      <c r="D120" s="1" t="s">
        <v>479</v>
      </c>
      <c r="E120" s="72" t="s">
        <v>425</v>
      </c>
      <c r="F120" s="14">
        <v>43</v>
      </c>
      <c r="G120" s="14">
        <v>25</v>
      </c>
      <c r="H120" s="7"/>
      <c r="I120" s="7"/>
    </row>
    <row r="121" spans="2:9" ht="12.75">
      <c r="B121" s="7"/>
      <c r="D121" s="1" t="s">
        <v>450</v>
      </c>
      <c r="E121" s="72" t="s">
        <v>425</v>
      </c>
      <c r="F121" s="14">
        <v>43</v>
      </c>
      <c r="G121" s="14">
        <v>25</v>
      </c>
      <c r="H121" s="7"/>
      <c r="I121" s="7"/>
    </row>
    <row r="122" spans="2:9" ht="12.75">
      <c r="B122" s="7"/>
      <c r="E122" s="2"/>
      <c r="F122" s="14">
        <f>SUM(F119:F121)</f>
        <v>131</v>
      </c>
      <c r="G122" s="14">
        <f>SUM(G119:G121)</f>
        <v>75</v>
      </c>
      <c r="H122" s="7"/>
      <c r="I122" s="7"/>
    </row>
    <row r="123" spans="1:9" ht="12.75">
      <c r="A123" s="58" t="s">
        <v>614</v>
      </c>
      <c r="B123" s="127" t="s">
        <v>615</v>
      </c>
      <c r="C123" s="5"/>
      <c r="D123" s="5"/>
      <c r="E123" s="6"/>
      <c r="F123" s="14"/>
      <c r="G123" s="14"/>
      <c r="H123" s="7"/>
      <c r="I123" s="7"/>
    </row>
    <row r="124" spans="4:9" ht="12.75">
      <c r="D124" s="1" t="s">
        <v>482</v>
      </c>
      <c r="E124" s="72" t="s">
        <v>419</v>
      </c>
      <c r="F124" s="14">
        <v>43</v>
      </c>
      <c r="G124" s="14">
        <v>24</v>
      </c>
      <c r="H124" s="7"/>
      <c r="I124" s="7"/>
    </row>
    <row r="125" spans="4:9" ht="12.75">
      <c r="D125" s="1" t="s">
        <v>418</v>
      </c>
      <c r="E125" s="72" t="s">
        <v>419</v>
      </c>
      <c r="F125" s="14">
        <v>41</v>
      </c>
      <c r="G125" s="14">
        <v>23</v>
      </c>
      <c r="H125" s="7"/>
      <c r="I125" s="7"/>
    </row>
    <row r="126" spans="4:9" ht="12.75">
      <c r="D126" s="1" t="s">
        <v>456</v>
      </c>
      <c r="E126" s="72" t="s">
        <v>419</v>
      </c>
      <c r="F126" s="14">
        <v>33</v>
      </c>
      <c r="G126" s="14">
        <v>20</v>
      </c>
      <c r="H126" s="7"/>
      <c r="I126" s="7"/>
    </row>
    <row r="127" spans="5:9" ht="12.75">
      <c r="E127" s="2"/>
      <c r="F127" s="14">
        <f>SUM(F124:F126)</f>
        <v>117</v>
      </c>
      <c r="G127" s="14">
        <f>SUM(G124:G126)</f>
        <v>67</v>
      </c>
      <c r="H127" s="7"/>
      <c r="I127" s="7"/>
    </row>
    <row r="128" spans="1:9" ht="12.75">
      <c r="A128" s="58" t="s">
        <v>616</v>
      </c>
      <c r="B128" s="5"/>
      <c r="C128" s="5"/>
      <c r="D128" s="5"/>
      <c r="E128" s="6"/>
      <c r="F128" s="14"/>
      <c r="G128" s="7"/>
      <c r="H128" s="7"/>
      <c r="I128" s="7"/>
    </row>
    <row r="129" spans="1:9" ht="12.75">
      <c r="A129" s="58" t="s">
        <v>617</v>
      </c>
      <c r="B129" s="127" t="s">
        <v>618</v>
      </c>
      <c r="C129" s="5"/>
      <c r="D129" s="5"/>
      <c r="E129" s="6"/>
      <c r="F129" s="14"/>
      <c r="G129" s="7"/>
      <c r="H129" s="7"/>
      <c r="I129" s="7"/>
    </row>
    <row r="130" spans="2:9" ht="12.75">
      <c r="B130" s="7"/>
      <c r="D130" s="1" t="s">
        <v>473</v>
      </c>
      <c r="E130" s="72" t="s">
        <v>408</v>
      </c>
      <c r="F130" s="127" t="s">
        <v>415</v>
      </c>
      <c r="G130" s="7"/>
      <c r="H130" s="7"/>
      <c r="I130" s="7"/>
    </row>
    <row r="131" spans="2:9" ht="12.75">
      <c r="B131" s="7"/>
      <c r="D131" s="1" t="s">
        <v>414</v>
      </c>
      <c r="E131" s="72" t="s">
        <v>408</v>
      </c>
      <c r="F131" s="127" t="s">
        <v>415</v>
      </c>
      <c r="G131" s="7"/>
      <c r="H131" s="7"/>
      <c r="I131" s="7"/>
    </row>
    <row r="132" spans="2:9" ht="12.75">
      <c r="B132" s="7"/>
      <c r="E132" s="2"/>
      <c r="F132" s="14"/>
      <c r="G132" s="7"/>
      <c r="H132" s="7"/>
      <c r="I132" s="7"/>
    </row>
    <row r="133" spans="1:9" ht="12.75">
      <c r="A133" s="58" t="s">
        <v>619</v>
      </c>
      <c r="B133" s="127" t="s">
        <v>620</v>
      </c>
      <c r="C133" s="5"/>
      <c r="D133" s="5"/>
      <c r="E133" s="6"/>
      <c r="F133" s="14"/>
      <c r="G133" s="7"/>
      <c r="H133" s="7"/>
      <c r="I133" s="7"/>
    </row>
    <row r="134" spans="2:9" ht="12.75">
      <c r="B134" s="7"/>
      <c r="D134" s="1" t="s">
        <v>431</v>
      </c>
      <c r="E134" s="72" t="s">
        <v>432</v>
      </c>
      <c r="F134" s="127" t="s">
        <v>433</v>
      </c>
      <c r="G134" s="7"/>
      <c r="H134" s="7"/>
      <c r="I134" s="7"/>
    </row>
    <row r="135" spans="2:9" ht="12.75">
      <c r="B135" s="7"/>
      <c r="D135" s="1" t="s">
        <v>435</v>
      </c>
      <c r="E135" s="72" t="s">
        <v>432</v>
      </c>
      <c r="F135" s="127" t="s">
        <v>436</v>
      </c>
      <c r="G135" s="7"/>
      <c r="H135" s="7"/>
      <c r="I135" s="7"/>
    </row>
    <row r="136" spans="2:9" ht="12.75">
      <c r="B136" s="7"/>
      <c r="E136" s="2"/>
      <c r="F136" s="14"/>
      <c r="G136" s="7"/>
      <c r="H136" s="7"/>
      <c r="I136" s="7"/>
    </row>
    <row r="137" spans="1:9" ht="12.75">
      <c r="A137" s="58" t="s">
        <v>621</v>
      </c>
      <c r="B137" s="127" t="s">
        <v>622</v>
      </c>
      <c r="C137" s="5"/>
      <c r="D137" s="5"/>
      <c r="E137" s="6"/>
      <c r="F137" s="14"/>
      <c r="G137" s="7"/>
      <c r="H137" s="7"/>
      <c r="I137" s="7"/>
    </row>
    <row r="138" spans="2:9" ht="12.75">
      <c r="B138" s="7"/>
      <c r="D138" s="1" t="s">
        <v>513</v>
      </c>
      <c r="E138" s="72" t="s">
        <v>461</v>
      </c>
      <c r="F138" s="127" t="s">
        <v>475</v>
      </c>
      <c r="G138" s="7"/>
      <c r="H138" s="7"/>
      <c r="I138" s="7"/>
    </row>
    <row r="139" spans="2:9" ht="12.75">
      <c r="B139" s="7"/>
      <c r="D139" s="1" t="s">
        <v>460</v>
      </c>
      <c r="E139" s="72" t="s">
        <v>461</v>
      </c>
      <c r="F139" s="127" t="s">
        <v>544</v>
      </c>
      <c r="G139" s="7"/>
      <c r="H139" s="7"/>
      <c r="I139" s="7"/>
    </row>
    <row r="140" spans="2:9" ht="12.75">
      <c r="B140" s="7"/>
      <c r="E140" s="2"/>
      <c r="F140" s="14"/>
      <c r="G140" s="7"/>
      <c r="H140" s="7"/>
      <c r="I140" s="7"/>
    </row>
    <row r="141" spans="1:9" ht="12.75">
      <c r="A141" s="58" t="s">
        <v>623</v>
      </c>
      <c r="B141" s="127" t="s">
        <v>624</v>
      </c>
      <c r="C141" s="5"/>
      <c r="D141" s="5"/>
      <c r="E141" s="6"/>
      <c r="F141" s="14"/>
      <c r="G141" s="7"/>
      <c r="H141" s="7"/>
      <c r="I141" s="7"/>
    </row>
    <row r="142" spans="2:9" ht="12.75">
      <c r="B142" s="7"/>
      <c r="D142" s="1" t="s">
        <v>418</v>
      </c>
      <c r="E142" s="72" t="s">
        <v>419</v>
      </c>
      <c r="F142" s="127" t="s">
        <v>420</v>
      </c>
      <c r="G142" s="7"/>
      <c r="H142" s="7"/>
      <c r="I142" s="7"/>
    </row>
    <row r="143" spans="2:9" ht="12.75">
      <c r="B143" s="7"/>
      <c r="D143" s="1" t="s">
        <v>482</v>
      </c>
      <c r="E143" s="72" t="s">
        <v>419</v>
      </c>
      <c r="F143" s="127" t="s">
        <v>420</v>
      </c>
      <c r="G143" s="7"/>
      <c r="H143" s="7"/>
      <c r="I143" s="7"/>
    </row>
    <row r="144" spans="2:9" ht="12.75">
      <c r="B144" s="7"/>
      <c r="E144" s="2"/>
      <c r="F144" s="14"/>
      <c r="G144" s="7"/>
      <c r="H144" s="7"/>
      <c r="I144" s="7"/>
    </row>
    <row r="145" spans="1:9" ht="12.75">
      <c r="A145" s="5" t="s">
        <v>625</v>
      </c>
      <c r="B145" s="14" t="s">
        <v>626</v>
      </c>
      <c r="D145" s="1" t="s">
        <v>479</v>
      </c>
      <c r="E145" s="72" t="s">
        <v>425</v>
      </c>
      <c r="F145" s="127" t="s">
        <v>475</v>
      </c>
      <c r="G145" s="7"/>
      <c r="H145" s="7"/>
      <c r="I145" s="7"/>
    </row>
    <row r="146" spans="4:9" ht="12.75">
      <c r="D146" s="11" t="s">
        <v>627</v>
      </c>
      <c r="E146" s="11" t="s">
        <v>628</v>
      </c>
      <c r="F146" s="14" t="s">
        <v>629</v>
      </c>
      <c r="G146" s="7"/>
      <c r="H146" s="7"/>
      <c r="I146" s="7"/>
    </row>
    <row r="147" spans="4:9" ht="12.75">
      <c r="D147" s="7"/>
      <c r="E147" s="7"/>
      <c r="F147" s="7"/>
      <c r="G147" s="7"/>
      <c r="H147" s="7"/>
      <c r="I147" s="7"/>
    </row>
    <row r="148" spans="4:9" ht="12.75">
      <c r="D148" s="1"/>
      <c r="E148" s="72"/>
      <c r="F148" s="127"/>
      <c r="G148" s="7"/>
      <c r="H148" s="7"/>
      <c r="I148" s="7"/>
    </row>
    <row r="149" spans="4:9" ht="12.75">
      <c r="D149" s="7"/>
      <c r="E149" s="7"/>
      <c r="F149" s="7"/>
      <c r="G149" s="7"/>
      <c r="H149" s="7"/>
      <c r="I149" s="7"/>
    </row>
    <row r="150" spans="1:9" ht="12.75">
      <c r="A150" s="58" t="s">
        <v>630</v>
      </c>
      <c r="B150" s="5"/>
      <c r="C150" s="5"/>
      <c r="D150" s="5"/>
      <c r="E150" s="6"/>
      <c r="F150" s="14"/>
      <c r="G150" s="7"/>
      <c r="H150" s="7"/>
      <c r="I150" s="7"/>
    </row>
    <row r="151" spans="1:9" ht="12.75">
      <c r="A151" s="58" t="s">
        <v>631</v>
      </c>
      <c r="B151" s="127" t="s">
        <v>632</v>
      </c>
      <c r="C151" s="5"/>
      <c r="D151" s="5"/>
      <c r="E151" s="6"/>
      <c r="F151" s="14"/>
      <c r="G151" s="7"/>
      <c r="H151" s="7"/>
      <c r="I151" s="7"/>
    </row>
    <row r="152" spans="2:9" ht="12.75">
      <c r="B152" s="7"/>
      <c r="D152" s="1" t="s">
        <v>511</v>
      </c>
      <c r="E152" s="72" t="s">
        <v>408</v>
      </c>
      <c r="F152" s="127" t="s">
        <v>512</v>
      </c>
      <c r="G152" s="7"/>
      <c r="H152" s="7"/>
      <c r="I152" s="7"/>
    </row>
    <row r="153" spans="2:9" ht="12.75">
      <c r="B153" s="7"/>
      <c r="D153" s="1" t="s">
        <v>514</v>
      </c>
      <c r="E153" s="72" t="s">
        <v>408</v>
      </c>
      <c r="F153" s="127" t="s">
        <v>478</v>
      </c>
      <c r="G153" s="7"/>
      <c r="H153" s="7"/>
      <c r="I153" s="7"/>
    </row>
    <row r="154" spans="2:9" ht="12.75">
      <c r="B154" s="7"/>
      <c r="E154" s="2"/>
      <c r="F154" s="14"/>
      <c r="G154" s="7"/>
      <c r="H154" s="7"/>
      <c r="I154" s="7"/>
    </row>
    <row r="155" spans="1:9" ht="12.75">
      <c r="A155" s="58" t="s">
        <v>633</v>
      </c>
      <c r="B155" s="127" t="s">
        <v>634</v>
      </c>
      <c r="C155" s="5"/>
      <c r="D155" s="5"/>
      <c r="E155" s="6"/>
      <c r="F155" s="14"/>
      <c r="G155" s="7"/>
      <c r="H155" s="7"/>
      <c r="I155" s="7"/>
    </row>
    <row r="156" spans="2:9" ht="12.75">
      <c r="B156" s="7"/>
      <c r="D156" s="1" t="s">
        <v>513</v>
      </c>
      <c r="E156" s="72" t="s">
        <v>461</v>
      </c>
      <c r="F156" s="127" t="s">
        <v>472</v>
      </c>
      <c r="G156" s="7"/>
      <c r="H156" s="7"/>
      <c r="I156" s="7"/>
    </row>
    <row r="157" spans="2:9" ht="12.75">
      <c r="B157" s="7"/>
      <c r="D157" s="1" t="s">
        <v>523</v>
      </c>
      <c r="E157" s="72" t="s">
        <v>461</v>
      </c>
      <c r="F157" s="127" t="s">
        <v>524</v>
      </c>
      <c r="G157" s="7"/>
      <c r="H157" s="7"/>
      <c r="I157" s="7"/>
    </row>
    <row r="158" spans="2:9" ht="12.75">
      <c r="B158" s="7"/>
      <c r="E158" s="2"/>
      <c r="F158" s="14"/>
      <c r="G158" s="7"/>
      <c r="H158" s="7"/>
      <c r="I158" s="7"/>
    </row>
    <row r="159" spans="1:9" ht="12.75">
      <c r="A159" s="58" t="s">
        <v>635</v>
      </c>
      <c r="B159" s="127" t="s">
        <v>636</v>
      </c>
      <c r="C159" s="5"/>
      <c r="D159" s="5"/>
      <c r="E159" s="6"/>
      <c r="F159" s="14"/>
      <c r="G159" s="7"/>
      <c r="H159" s="7"/>
      <c r="I159" s="7"/>
    </row>
    <row r="160" spans="2:9" ht="12.75">
      <c r="B160" s="7"/>
      <c r="D160" s="1" t="s">
        <v>520</v>
      </c>
      <c r="E160" s="72" t="s">
        <v>419</v>
      </c>
      <c r="F160" s="127" t="s">
        <v>521</v>
      </c>
      <c r="G160" s="7"/>
      <c r="H160" s="7"/>
      <c r="I160" s="7"/>
    </row>
    <row r="161" spans="2:9" ht="12.75">
      <c r="B161" s="7"/>
      <c r="D161" s="1" t="s">
        <v>522</v>
      </c>
      <c r="E161" s="72" t="s">
        <v>419</v>
      </c>
      <c r="F161" s="127" t="s">
        <v>516</v>
      </c>
      <c r="G161" s="7"/>
      <c r="H161" s="7"/>
      <c r="I161" s="7"/>
    </row>
    <row r="162" spans="2:9" ht="12.75">
      <c r="B162" s="7"/>
      <c r="E162" s="2"/>
      <c r="F162" s="14"/>
      <c r="G162" s="7"/>
      <c r="H162" s="7"/>
      <c r="I162" s="7"/>
    </row>
    <row r="163" spans="1:9" ht="12.75">
      <c r="A163" s="58" t="s">
        <v>637</v>
      </c>
      <c r="B163" s="127" t="s">
        <v>638</v>
      </c>
      <c r="C163" s="5"/>
      <c r="D163" s="5"/>
      <c r="E163" s="6"/>
      <c r="F163" s="14"/>
      <c r="G163" s="7"/>
      <c r="H163" s="7"/>
      <c r="I163" s="7"/>
    </row>
    <row r="164" spans="2:9" ht="12.75">
      <c r="B164" s="7"/>
      <c r="D164" s="1" t="s">
        <v>519</v>
      </c>
      <c r="E164" s="72" t="s">
        <v>432</v>
      </c>
      <c r="F164" s="127" t="s">
        <v>436</v>
      </c>
      <c r="G164" s="7"/>
      <c r="H164" s="7"/>
      <c r="I164" s="7"/>
    </row>
    <row r="165" spans="2:9" ht="12.75">
      <c r="B165" s="7"/>
      <c r="D165" s="1" t="s">
        <v>518</v>
      </c>
      <c r="E165" s="72" t="s">
        <v>432</v>
      </c>
      <c r="F165" s="127" t="s">
        <v>506</v>
      </c>
      <c r="G165" s="7"/>
      <c r="H165" s="7"/>
      <c r="I165" s="7"/>
    </row>
    <row r="166" spans="2:9" ht="12.75">
      <c r="B166" s="7"/>
      <c r="D166" s="1"/>
      <c r="E166" s="72"/>
      <c r="F166" s="127"/>
      <c r="G166" s="7"/>
      <c r="H166" s="7"/>
      <c r="I166" s="7"/>
    </row>
    <row r="167" spans="1:9" ht="12.75">
      <c r="A167" s="5" t="s">
        <v>625</v>
      </c>
      <c r="B167" s="14" t="s">
        <v>639</v>
      </c>
      <c r="D167" s="27" t="s">
        <v>527</v>
      </c>
      <c r="E167" s="11" t="s">
        <v>628</v>
      </c>
      <c r="F167" s="125" t="s">
        <v>528</v>
      </c>
      <c r="G167" s="7"/>
      <c r="H167" s="7"/>
      <c r="I167" s="7"/>
    </row>
    <row r="168" spans="4:9" ht="12.75">
      <c r="D168" s="27" t="s">
        <v>529</v>
      </c>
      <c r="E168" s="11" t="s">
        <v>628</v>
      </c>
      <c r="F168" s="125" t="s">
        <v>430</v>
      </c>
      <c r="G168" s="7"/>
      <c r="H168" s="7"/>
      <c r="I168" s="7"/>
    </row>
    <row r="169" spans="4:9" ht="12.75">
      <c r="D169" s="7"/>
      <c r="E169" s="7"/>
      <c r="F169" s="7"/>
      <c r="G169" s="7"/>
      <c r="H169" s="7"/>
      <c r="I169" s="7"/>
    </row>
    <row r="170" spans="4:9" ht="12.75">
      <c r="D170" s="7"/>
      <c r="E170" s="7"/>
      <c r="F170" s="7"/>
      <c r="G170" s="7"/>
      <c r="H170" s="7"/>
      <c r="I170" s="7"/>
    </row>
    <row r="171" spans="4:9" ht="12.75">
      <c r="D171" s="7"/>
      <c r="E171" s="7"/>
      <c r="F171" s="7"/>
      <c r="G171" s="7"/>
      <c r="H171" s="7"/>
      <c r="I171" s="7"/>
    </row>
    <row r="172" spans="4:9" ht="12.75">
      <c r="D172" s="7"/>
      <c r="E172" s="7"/>
      <c r="F172" s="7"/>
      <c r="G172" s="7"/>
      <c r="H172" s="7"/>
      <c r="I172" s="7"/>
    </row>
    <row r="173" spans="4:9" ht="12.75">
      <c r="D173" s="7"/>
      <c r="E173" s="7"/>
      <c r="F173" s="7"/>
      <c r="G173" s="7"/>
      <c r="H173" s="7"/>
      <c r="I173" s="7"/>
    </row>
    <row r="174" spans="4:9" ht="12.75">
      <c r="D174" s="7"/>
      <c r="E174" s="7"/>
      <c r="F174" s="7"/>
      <c r="G174" s="7"/>
      <c r="H174" s="7"/>
      <c r="I174" s="7"/>
    </row>
    <row r="175" spans="2:9" ht="12.75">
      <c r="B175">
        <v>5</v>
      </c>
      <c r="D175" s="7"/>
      <c r="E175" s="7"/>
      <c r="F175" s="7"/>
      <c r="G175" s="7"/>
      <c r="H175" s="7"/>
      <c r="I175" s="7"/>
    </row>
    <row r="176" spans="4:9" ht="12.75">
      <c r="D176" s="7"/>
      <c r="E176" s="7"/>
      <c r="F176" s="7"/>
      <c r="G176" s="7"/>
      <c r="H176" s="7"/>
      <c r="I176" s="7"/>
    </row>
    <row r="177" spans="4:9" ht="12.75">
      <c r="D177" s="7"/>
      <c r="E177" s="7"/>
      <c r="F177" s="7"/>
      <c r="G177" s="7"/>
      <c r="H177" s="7"/>
      <c r="I177" s="7"/>
    </row>
    <row r="178" spans="4:9" ht="12.75">
      <c r="D178" s="7"/>
      <c r="E178" s="7"/>
      <c r="F178" s="7"/>
      <c r="G178" s="7"/>
      <c r="H178" s="7"/>
      <c r="I178" s="7"/>
    </row>
    <row r="179" spans="4:9" ht="12.75">
      <c r="D179" s="7"/>
      <c r="E179" s="7"/>
      <c r="F179" s="7"/>
      <c r="G179" s="7"/>
      <c r="H179" s="7"/>
      <c r="I179" s="7"/>
    </row>
    <row r="180" spans="4:9" ht="12.75">
      <c r="D180" s="7"/>
      <c r="E180" s="7"/>
      <c r="F180" s="7"/>
      <c r="G180" s="7"/>
      <c r="H180" s="7"/>
      <c r="I180" s="7"/>
    </row>
    <row r="181" spans="4:9" ht="12.75">
      <c r="D181" s="7"/>
      <c r="E181" s="7"/>
      <c r="F181" s="7"/>
      <c r="G181" s="7"/>
      <c r="H181" s="7"/>
      <c r="I181" s="7"/>
    </row>
    <row r="182" spans="4:9" ht="12.75">
      <c r="D182" s="7"/>
      <c r="E182" s="7"/>
      <c r="F182" s="7"/>
      <c r="G182" s="7"/>
      <c r="H182" s="7"/>
      <c r="I182" s="7"/>
    </row>
    <row r="183" spans="4:9" ht="12.75">
      <c r="D183" s="7"/>
      <c r="E183" s="7"/>
      <c r="F183" s="7"/>
      <c r="G183" s="7"/>
      <c r="H183" s="7"/>
      <c r="I183" s="7"/>
    </row>
    <row r="184" spans="4:9" ht="12.75">
      <c r="D184" s="7"/>
      <c r="E184" s="7"/>
      <c r="F184" s="7"/>
      <c r="G184" s="7"/>
      <c r="H184" s="7"/>
      <c r="I184" s="7"/>
    </row>
    <row r="185" spans="4:9" ht="12.75">
      <c r="D185" s="7"/>
      <c r="E185" s="7"/>
      <c r="F185" s="7"/>
      <c r="G185" s="7"/>
      <c r="H185" s="7"/>
      <c r="I185" s="7"/>
    </row>
    <row r="186" spans="4:9" ht="12.75">
      <c r="D186" s="7"/>
      <c r="E186" s="7"/>
      <c r="F186" s="7"/>
      <c r="G186" s="7"/>
      <c r="H186" s="7"/>
      <c r="I186" s="7"/>
    </row>
    <row r="187" spans="4:9" ht="12.75">
      <c r="D187" s="7"/>
      <c r="E187" s="7"/>
      <c r="F187" s="7"/>
      <c r="G187" s="7"/>
      <c r="H187" s="7"/>
      <c r="I187" s="7"/>
    </row>
    <row r="188" spans="4:9" ht="12.75">
      <c r="D188" s="7"/>
      <c r="E188" s="7"/>
      <c r="F188" s="7"/>
      <c r="G188" s="7"/>
      <c r="H188" s="7"/>
      <c r="I188" s="7"/>
    </row>
    <row r="189" spans="4:9" ht="12.75">
      <c r="D189" s="7"/>
      <c r="E189" s="7"/>
      <c r="F189" s="7"/>
      <c r="G189" s="7"/>
      <c r="H189" s="7"/>
      <c r="I189" s="7"/>
    </row>
    <row r="190" spans="4:9" ht="12.75">
      <c r="D190" s="7"/>
      <c r="E190" s="7"/>
      <c r="F190" s="7"/>
      <c r="G190" s="7"/>
      <c r="H190" s="7"/>
      <c r="I190" s="7"/>
    </row>
    <row r="191" spans="4:9" ht="12.75">
      <c r="D191" s="7"/>
      <c r="E191" s="7"/>
      <c r="F191" s="7"/>
      <c r="G191" s="7"/>
      <c r="H191" s="7"/>
      <c r="I191" s="7"/>
    </row>
    <row r="192" spans="4:9" ht="12.75">
      <c r="D192" s="7"/>
      <c r="E192" s="7"/>
      <c r="F192" s="7"/>
      <c r="G192" s="7"/>
      <c r="H192" s="7"/>
      <c r="I192" s="7"/>
    </row>
    <row r="193" spans="4:9" ht="12.75">
      <c r="D193" s="7"/>
      <c r="E193" s="7"/>
      <c r="F193" s="7"/>
      <c r="G193" s="7"/>
      <c r="H193" s="7"/>
      <c r="I193" s="7"/>
    </row>
    <row r="194" spans="4:9" ht="12.75">
      <c r="D194" s="7"/>
      <c r="E194" s="7"/>
      <c r="F194" s="7"/>
      <c r="G194" s="7"/>
      <c r="H194" s="7"/>
      <c r="I194" s="7"/>
    </row>
    <row r="195" spans="4:9" ht="12.75">
      <c r="D195" s="7"/>
      <c r="E195" s="7"/>
      <c r="F195" s="7"/>
      <c r="G195" s="7"/>
      <c r="H195" s="7"/>
      <c r="I195" s="7"/>
    </row>
    <row r="196" spans="4:9" ht="12.75">
      <c r="D196" s="7"/>
      <c r="E196" s="7"/>
      <c r="F196" s="7"/>
      <c r="G196" s="7"/>
      <c r="H196" s="7"/>
      <c r="I196" s="7"/>
    </row>
    <row r="197" spans="4:9" ht="12.75">
      <c r="D197" s="7"/>
      <c r="E197" s="7"/>
      <c r="F197" s="7"/>
      <c r="G197" s="7"/>
      <c r="H197" s="7"/>
      <c r="I197" s="7"/>
    </row>
    <row r="198" spans="4:9" ht="12.75">
      <c r="D198" s="7"/>
      <c r="E198" s="7"/>
      <c r="F198" s="7"/>
      <c r="G198" s="7"/>
      <c r="H198" s="7"/>
      <c r="I198" s="7"/>
    </row>
    <row r="199" spans="4:9" ht="12.75">
      <c r="D199" s="7"/>
      <c r="E199" s="7"/>
      <c r="F199" s="7"/>
      <c r="G199" s="7"/>
      <c r="H199" s="7"/>
      <c r="I199" s="7"/>
    </row>
    <row r="200" spans="4:9" ht="12.75">
      <c r="D200" s="7"/>
      <c r="E200" s="7"/>
      <c r="F200" s="7"/>
      <c r="G200" s="7"/>
      <c r="H200" s="7"/>
      <c r="I200" s="7"/>
    </row>
    <row r="201" spans="4:9" ht="12.75">
      <c r="D201" s="7"/>
      <c r="E201" s="7"/>
      <c r="F201" s="7"/>
      <c r="G201" s="7"/>
      <c r="H201" s="7"/>
      <c r="I201" s="7"/>
    </row>
    <row r="202" spans="4:9" ht="12.75">
      <c r="D202" s="7"/>
      <c r="E202" s="7"/>
      <c r="F202" s="7"/>
      <c r="G202" s="7"/>
      <c r="H202" s="7"/>
      <c r="I202" s="7"/>
    </row>
    <row r="203" spans="4:9" ht="12.75">
      <c r="D203" s="7"/>
      <c r="E203" s="7"/>
      <c r="F203" s="7"/>
      <c r="G203" s="7"/>
      <c r="H203" s="7"/>
      <c r="I203" s="7"/>
    </row>
    <row r="204" spans="4:9" ht="12.75">
      <c r="D204" s="7"/>
      <c r="E204" s="7"/>
      <c r="F204" s="7"/>
      <c r="G204" s="7"/>
      <c r="H204" s="7"/>
      <c r="I204" s="7"/>
    </row>
    <row r="205" spans="4:9" ht="12.75">
      <c r="D205" s="7"/>
      <c r="E205" s="7"/>
      <c r="F205" s="7"/>
      <c r="G205" s="7"/>
      <c r="H205" s="7"/>
      <c r="I205" s="7"/>
    </row>
    <row r="206" spans="4:9" ht="12.75">
      <c r="D206" s="7"/>
      <c r="E206" s="7"/>
      <c r="F206" s="7"/>
      <c r="G206" s="7"/>
      <c r="H206" s="7"/>
      <c r="I206" s="7"/>
    </row>
    <row r="207" spans="4:9" ht="12.75">
      <c r="D207" s="7"/>
      <c r="E207" s="7"/>
      <c r="F207" s="7"/>
      <c r="G207" s="7"/>
      <c r="H207" s="7"/>
      <c r="I207" s="7"/>
    </row>
    <row r="208" spans="4:9" ht="12.75">
      <c r="D208" s="7"/>
      <c r="E208" s="7"/>
      <c r="F208" s="7"/>
      <c r="G208" s="7"/>
      <c r="H208" s="7"/>
      <c r="I208" s="7"/>
    </row>
    <row r="209" spans="4:9" ht="12.75">
      <c r="D209" s="7"/>
      <c r="E209" s="7"/>
      <c r="F209" s="7"/>
      <c r="G209" s="7"/>
      <c r="H209" s="7"/>
      <c r="I209" s="7"/>
    </row>
    <row r="210" spans="4:9" ht="12.75">
      <c r="D210" s="7"/>
      <c r="E210" s="7"/>
      <c r="F210" s="7"/>
      <c r="G210" s="7"/>
      <c r="H210" s="7"/>
      <c r="I210" s="7"/>
    </row>
    <row r="211" spans="4:9" ht="12.75">
      <c r="D211" s="7"/>
      <c r="E211" s="7"/>
      <c r="F211" s="7"/>
      <c r="G211" s="7"/>
      <c r="H211" s="7"/>
      <c r="I211" s="7"/>
    </row>
    <row r="212" spans="4:9" ht="12.75">
      <c r="D212" s="7"/>
      <c r="E212" s="7"/>
      <c r="F212" s="7"/>
      <c r="G212" s="7"/>
      <c r="H212" s="7"/>
      <c r="I212" s="7"/>
    </row>
    <row r="213" spans="4:9" ht="12.75">
      <c r="D213" s="7"/>
      <c r="E213" s="7"/>
      <c r="F213" s="7"/>
      <c r="G213" s="7"/>
      <c r="H213" s="7"/>
      <c r="I213" s="7"/>
    </row>
    <row r="214" spans="4:9" ht="12.75">
      <c r="D214" s="7"/>
      <c r="E214" s="7"/>
      <c r="F214" s="7"/>
      <c r="G214" s="7"/>
      <c r="H214" s="7"/>
      <c r="I214" s="7"/>
    </row>
    <row r="215" spans="4:9" ht="12.75">
      <c r="D215" s="7"/>
      <c r="E215" s="7"/>
      <c r="F215" s="7"/>
      <c r="G215" s="7"/>
      <c r="H215" s="7"/>
      <c r="I215" s="7"/>
    </row>
    <row r="216" spans="4:9" ht="12.75">
      <c r="D216" s="7"/>
      <c r="E216" s="7"/>
      <c r="F216" s="7"/>
      <c r="G216" s="7"/>
      <c r="H216" s="7"/>
      <c r="I216" s="7"/>
    </row>
    <row r="217" spans="4:9" ht="12.75">
      <c r="D217" s="7"/>
      <c r="E217" s="7"/>
      <c r="F217" s="7"/>
      <c r="G217" s="7"/>
      <c r="H217" s="7"/>
      <c r="I217" s="7"/>
    </row>
    <row r="218" spans="4:9" ht="12.75">
      <c r="D218" s="7"/>
      <c r="E218" s="7"/>
      <c r="F218" s="7"/>
      <c r="G218" s="7"/>
      <c r="H218" s="7"/>
      <c r="I218" s="7"/>
    </row>
    <row r="219" spans="4:9" ht="12.75">
      <c r="D219" s="7"/>
      <c r="E219" s="7"/>
      <c r="F219" s="7"/>
      <c r="G219" s="7"/>
      <c r="H219" s="7"/>
      <c r="I219" s="7"/>
    </row>
    <row r="220" spans="4:9" ht="12.75">
      <c r="D220" s="7"/>
      <c r="E220" s="7"/>
      <c r="F220" s="7"/>
      <c r="G220" s="7"/>
      <c r="H220" s="7"/>
      <c r="I220" s="7"/>
    </row>
    <row r="221" spans="4:9" ht="12.75">
      <c r="D221" s="7"/>
      <c r="E221" s="7"/>
      <c r="F221" s="7"/>
      <c r="G221" s="7"/>
      <c r="H221" s="7"/>
      <c r="I221" s="7"/>
    </row>
    <row r="222" spans="4:9" ht="12.75">
      <c r="D222" s="7"/>
      <c r="E222" s="7"/>
      <c r="F222" s="7"/>
      <c r="G222" s="7"/>
      <c r="H222" s="7"/>
      <c r="I222" s="7"/>
    </row>
    <row r="223" spans="4:9" ht="12.75">
      <c r="D223" s="7"/>
      <c r="E223" s="7"/>
      <c r="F223" s="7"/>
      <c r="G223" s="7"/>
      <c r="H223" s="7"/>
      <c r="I223" s="7"/>
    </row>
    <row r="224" spans="4:9" ht="12.75">
      <c r="D224" s="7"/>
      <c r="E224" s="7"/>
      <c r="F224" s="7"/>
      <c r="G224" s="7"/>
      <c r="H224" s="7"/>
      <c r="I224" s="7"/>
    </row>
    <row r="225" spans="4:9" ht="12.75">
      <c r="D225" s="7"/>
      <c r="E225" s="7"/>
      <c r="F225" s="7"/>
      <c r="G225" s="7"/>
      <c r="H225" s="7"/>
      <c r="I225" s="7"/>
    </row>
    <row r="226" spans="4:9" ht="12.75">
      <c r="D226" s="7"/>
      <c r="E226" s="7"/>
      <c r="F226" s="7"/>
      <c r="G226" s="7"/>
      <c r="H226" s="7"/>
      <c r="I226" s="7"/>
    </row>
    <row r="227" spans="4:9" ht="12.75">
      <c r="D227" s="7"/>
      <c r="E227" s="7"/>
      <c r="F227" s="7"/>
      <c r="G227" s="7"/>
      <c r="H227" s="7"/>
      <c r="I227" s="7"/>
    </row>
    <row r="228" spans="4:9" ht="12.75">
      <c r="D228" s="7"/>
      <c r="E228" s="7"/>
      <c r="F228" s="7"/>
      <c r="G228" s="7"/>
      <c r="H228" s="7"/>
      <c r="I228" s="7"/>
    </row>
    <row r="229" spans="4:9" ht="12.75">
      <c r="D229" s="7"/>
      <c r="E229" s="7"/>
      <c r="F229" s="7"/>
      <c r="G229" s="7"/>
      <c r="H229" s="7"/>
      <c r="I229" s="7"/>
    </row>
    <row r="230" spans="4:9" ht="12.75">
      <c r="D230" s="7"/>
      <c r="E230" s="7"/>
      <c r="F230" s="7"/>
      <c r="G230" s="7"/>
      <c r="H230" s="7"/>
      <c r="I230" s="7"/>
    </row>
    <row r="231" spans="4:9" ht="12.75">
      <c r="D231" s="7"/>
      <c r="E231" s="7"/>
      <c r="F231" s="7"/>
      <c r="G231" s="7"/>
      <c r="H231" s="7"/>
      <c r="I231" s="7"/>
    </row>
    <row r="232" spans="4:9" ht="12.75">
      <c r="D232" s="7"/>
      <c r="E232" s="7"/>
      <c r="F232" s="7"/>
      <c r="G232" s="7"/>
      <c r="H232" s="7"/>
      <c r="I232" s="7"/>
    </row>
    <row r="233" spans="4:9" ht="12.75">
      <c r="D233" s="7"/>
      <c r="E233" s="7"/>
      <c r="F233" s="7"/>
      <c r="G233" s="7"/>
      <c r="H233" s="7"/>
      <c r="I233" s="7"/>
    </row>
    <row r="234" spans="4:9" ht="12.75">
      <c r="D234" s="7"/>
      <c r="E234" s="7"/>
      <c r="F234" s="7"/>
      <c r="G234" s="7"/>
      <c r="H234" s="7"/>
      <c r="I234" s="7"/>
    </row>
    <row r="235" spans="4:9" ht="12.75">
      <c r="D235" s="7"/>
      <c r="E235" s="7"/>
      <c r="F235" s="7"/>
      <c r="G235" s="7"/>
      <c r="H235" s="7"/>
      <c r="I235" s="7"/>
    </row>
    <row r="236" spans="4:9" ht="12.75">
      <c r="D236" s="7"/>
      <c r="E236" s="7"/>
      <c r="F236" s="7"/>
      <c r="G236" s="7"/>
      <c r="H236" s="7"/>
      <c r="I236" s="7"/>
    </row>
    <row r="237" spans="4:9" ht="12.75">
      <c r="D237" s="7"/>
      <c r="E237" s="7"/>
      <c r="F237" s="7"/>
      <c r="G237" s="7"/>
      <c r="H237" s="7"/>
      <c r="I237" s="7"/>
    </row>
    <row r="238" spans="4:9" ht="12.75">
      <c r="D238" s="7"/>
      <c r="E238" s="7"/>
      <c r="F238" s="7"/>
      <c r="G238" s="7"/>
      <c r="H238" s="7"/>
      <c r="I238" s="7"/>
    </row>
    <row r="239" spans="4:9" ht="12.75">
      <c r="D239" s="7"/>
      <c r="E239" s="7"/>
      <c r="F239" s="7"/>
      <c r="G239" s="7"/>
      <c r="H239" s="7"/>
      <c r="I239" s="7"/>
    </row>
    <row r="240" spans="4:9" ht="12.75">
      <c r="D240" s="7"/>
      <c r="E240" s="7"/>
      <c r="F240" s="7"/>
      <c r="G240" s="7"/>
      <c r="H240" s="7"/>
      <c r="I240" s="7"/>
    </row>
    <row r="241" spans="4:9" ht="12.75">
      <c r="D241" s="7"/>
      <c r="E241" s="7"/>
      <c r="F241" s="7"/>
      <c r="G241" s="7"/>
      <c r="H241" s="7"/>
      <c r="I241" s="7"/>
    </row>
    <row r="242" spans="4:9" ht="12.75">
      <c r="D242" s="7"/>
      <c r="E242" s="7"/>
      <c r="F242" s="7"/>
      <c r="G242" s="7"/>
      <c r="H242" s="7"/>
      <c r="I242" s="7"/>
    </row>
    <row r="243" spans="4:9" ht="12.75">
      <c r="D243" s="7"/>
      <c r="E243" s="7"/>
      <c r="F243" s="7"/>
      <c r="G243" s="7"/>
      <c r="H243" s="7"/>
      <c r="I243" s="7"/>
    </row>
    <row r="244" spans="4:9" ht="12.75">
      <c r="D244" s="7"/>
      <c r="E244" s="7"/>
      <c r="F244" s="7"/>
      <c r="G244" s="7"/>
      <c r="H244" s="7"/>
      <c r="I244" s="7"/>
    </row>
    <row r="245" spans="4:9" ht="12.75">
      <c r="D245" s="7"/>
      <c r="E245" s="7"/>
      <c r="F245" s="7"/>
      <c r="G245" s="7"/>
      <c r="H245" s="7"/>
      <c r="I245" s="7"/>
    </row>
    <row r="246" spans="4:9" ht="12.75">
      <c r="D246" s="7"/>
      <c r="E246" s="7"/>
      <c r="F246" s="7"/>
      <c r="G246" s="7"/>
      <c r="H246" s="7"/>
      <c r="I246" s="7"/>
    </row>
    <row r="247" spans="4:9" ht="12.75">
      <c r="D247" s="7"/>
      <c r="E247" s="7"/>
      <c r="F247" s="7"/>
      <c r="G247" s="7"/>
      <c r="H247" s="7"/>
      <c r="I247" s="7"/>
    </row>
    <row r="248" spans="4:9" ht="12.75">
      <c r="D248" s="7"/>
      <c r="E248" s="7"/>
      <c r="F248" s="7"/>
      <c r="G248" s="7"/>
      <c r="H248" s="7"/>
      <c r="I248" s="7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2013-03-09T07:26:53Z</cp:lastPrinted>
  <dcterms:created xsi:type="dcterms:W3CDTF">2004-02-14T18:20:51Z</dcterms:created>
  <dcterms:modified xsi:type="dcterms:W3CDTF">2013-03-16T21:46:32Z</dcterms:modified>
  <cp:category/>
  <cp:version/>
  <cp:contentType/>
  <cp:contentStatus/>
</cp:coreProperties>
</file>